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1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การวัดและประเมินผล\เอกสารเกี่ยวกับการวัดผลของรร\ต้นฉบับ\"/>
    </mc:Choice>
  </mc:AlternateContent>
  <xr:revisionPtr revIDLastSave="0" documentId="13_ncr:1_{273E1C95-79B6-440A-94CD-745123DBDAF2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ข้อมูลพื้นฐาน" sheetId="1" r:id="rId1"/>
    <sheet name="ปก" sheetId="2" r:id="rId2"/>
    <sheet name="ปพ.5" sheetId="3" r:id="rId3"/>
    <sheet name="สรุปคะแนน" sheetId="4" r:id="rId4"/>
    <sheet name="สรุปผลการเรียน" sheetId="5" r:id="rId5"/>
    <sheet name="พ.ค." sheetId="9" r:id="rId6"/>
    <sheet name="มิ.ย." sheetId="20" r:id="rId7"/>
    <sheet name="ก.ค." sheetId="22" r:id="rId8"/>
    <sheet name="ส.ค." sheetId="23" r:id="rId9"/>
    <sheet name="ก.ย." sheetId="24" r:id="rId10"/>
    <sheet name="ต.ค." sheetId="25" r:id="rId11"/>
    <sheet name="พ.ย." sheetId="26" r:id="rId12"/>
    <sheet name="ธ.ค." sheetId="27" r:id="rId13"/>
    <sheet name="ม.ค." sheetId="28" r:id="rId14"/>
    <sheet name="ก.พ." sheetId="29" r:id="rId15"/>
    <sheet name="มี.ค." sheetId="30" r:id="rId16"/>
    <sheet name="เม.ย." sheetId="6" r:id="rId17"/>
    <sheet name="สรุปการมาเรียน" sheetId="19" r:id="rId18"/>
  </sheets>
  <definedNames>
    <definedName name="_xlnm.Print_Area" localSheetId="7">ก.ค.!$A$1:$AK$62</definedName>
    <definedName name="_xlnm.Print_Area" localSheetId="14">ก.พ.!$A$1:$AI$62</definedName>
    <definedName name="_xlnm.Print_Area" localSheetId="9">ก.ย.!$A$1:$AJ$62</definedName>
    <definedName name="_xlnm.Print_Area" localSheetId="0">ข้อมูลพื้นฐาน!$A$1:$B$17</definedName>
    <definedName name="_xlnm.Print_Area" localSheetId="10">ต.ค.!$A$1:$AK$62</definedName>
    <definedName name="_xlnm.Print_Area" localSheetId="12">ธ.ค.!$A$1:$AK$62</definedName>
    <definedName name="_xlnm.Print_Area" localSheetId="2">ปพ.5!$A$1:$DK$55</definedName>
    <definedName name="_xlnm.Print_Area" localSheetId="5">พ.ค.!$A$1:$AK$62</definedName>
    <definedName name="_xlnm.Print_Area" localSheetId="11">พ.ย.!$A$1:$AJ$62</definedName>
    <definedName name="_xlnm.Print_Area" localSheetId="13">ม.ค.!$A$1:$AK$62</definedName>
    <definedName name="_xlnm.Print_Area" localSheetId="6">มิ.ย.!$A$1:$AJ$62</definedName>
    <definedName name="_xlnm.Print_Area" localSheetId="15">มี.ค.!$A$1:$AK$62</definedName>
    <definedName name="_xlnm.Print_Area" localSheetId="16">เม.ย.!$A$1:$AJ$62</definedName>
    <definedName name="_xlnm.Print_Area" localSheetId="8">ส.ค.!$A$1:$AK$62</definedName>
    <definedName name="_xlnm.Print_Area" localSheetId="17">สรุปการมาเรียน!$A$1:$P$54</definedName>
    <definedName name="_xlnm.Print_Area" localSheetId="4">สรุปผลการเรียน!$A$1:$I$47</definedName>
  </definedNames>
  <calcPr calcId="191029"/>
</workbook>
</file>

<file path=xl/calcChain.xml><?xml version="1.0" encoding="utf-8"?>
<calcChain xmlns="http://schemas.openxmlformats.org/spreadsheetml/2006/main">
  <c r="CB55" i="3" l="1"/>
  <c r="CB54" i="3"/>
  <c r="CB53" i="3"/>
  <c r="CB52" i="3"/>
  <c r="CB51" i="3"/>
  <c r="CB50" i="3"/>
  <c r="CB49" i="3"/>
  <c r="CB48" i="3"/>
  <c r="CB47" i="3"/>
  <c r="CB46" i="3"/>
  <c r="CB45" i="3"/>
  <c r="CB44" i="3"/>
  <c r="CB43" i="3"/>
  <c r="CB42" i="3"/>
  <c r="CB41" i="3"/>
  <c r="CB40" i="3"/>
  <c r="CB39" i="3"/>
  <c r="CB38" i="3"/>
  <c r="CB37" i="3"/>
  <c r="CB36" i="3"/>
  <c r="CB35" i="3"/>
  <c r="CB34" i="3"/>
  <c r="CB33" i="3"/>
  <c r="CB32" i="3"/>
  <c r="CB31" i="3"/>
  <c r="CB30" i="3"/>
  <c r="CB29" i="3"/>
  <c r="CB28" i="3"/>
  <c r="CB27" i="3"/>
  <c r="CB26" i="3"/>
  <c r="CB25" i="3"/>
  <c r="CB24" i="3"/>
  <c r="CB23" i="3"/>
  <c r="CB22" i="3"/>
  <c r="CB21" i="3"/>
  <c r="CB20" i="3"/>
  <c r="CB19" i="3"/>
  <c r="CB18" i="3"/>
  <c r="CB17" i="3"/>
  <c r="CB16" i="3"/>
  <c r="CB15" i="3"/>
  <c r="CB14" i="3"/>
  <c r="CB13" i="3"/>
  <c r="CB12" i="3"/>
  <c r="CB11" i="3"/>
  <c r="CB10" i="3"/>
  <c r="CB9" i="3"/>
  <c r="CB8" i="3"/>
  <c r="CA55" i="3"/>
  <c r="CA54" i="3"/>
  <c r="CA53" i="3"/>
  <c r="CA52" i="3"/>
  <c r="CA51" i="3"/>
  <c r="CA50" i="3"/>
  <c r="CA49" i="3"/>
  <c r="CA48" i="3"/>
  <c r="CA47" i="3"/>
  <c r="CA46" i="3"/>
  <c r="CA45" i="3"/>
  <c r="CA44" i="3"/>
  <c r="CA43" i="3"/>
  <c r="CA42" i="3"/>
  <c r="CA41" i="3"/>
  <c r="CA40" i="3"/>
  <c r="CA39" i="3"/>
  <c r="CA38" i="3"/>
  <c r="CA37" i="3"/>
  <c r="CA36" i="3"/>
  <c r="CA35" i="3"/>
  <c r="CA34" i="3"/>
  <c r="CA33" i="3"/>
  <c r="CA32" i="3"/>
  <c r="CA31" i="3"/>
  <c r="CA30" i="3"/>
  <c r="CA29" i="3"/>
  <c r="CA28" i="3"/>
  <c r="I30" i="4" s="1"/>
  <c r="CA27" i="3"/>
  <c r="CA26" i="3"/>
  <c r="CA25" i="3"/>
  <c r="CA24" i="3"/>
  <c r="CA23" i="3"/>
  <c r="CA22" i="3"/>
  <c r="CA21" i="3"/>
  <c r="CA20" i="3"/>
  <c r="CA19" i="3"/>
  <c r="CA18" i="3"/>
  <c r="CA17" i="3"/>
  <c r="CA16" i="3"/>
  <c r="CA15" i="3"/>
  <c r="CA14" i="3"/>
  <c r="CA13" i="3"/>
  <c r="CA12" i="3"/>
  <c r="I14" i="4" s="1"/>
  <c r="CA11" i="3"/>
  <c r="CA10" i="3"/>
  <c r="CA9" i="3"/>
  <c r="CA8" i="3"/>
  <c r="I10" i="4" s="1"/>
  <c r="BZ55" i="3"/>
  <c r="BZ54" i="3"/>
  <c r="BZ53" i="3"/>
  <c r="BZ52" i="3"/>
  <c r="BZ51" i="3"/>
  <c r="BZ50" i="3"/>
  <c r="BZ49" i="3"/>
  <c r="BZ48" i="3"/>
  <c r="BZ47" i="3"/>
  <c r="BZ46" i="3"/>
  <c r="BZ45" i="3"/>
  <c r="BZ44" i="3"/>
  <c r="BZ43" i="3"/>
  <c r="BZ42" i="3"/>
  <c r="BZ41" i="3"/>
  <c r="I43" i="4" s="1"/>
  <c r="BZ40" i="3"/>
  <c r="I42" i="4" s="1"/>
  <c r="BZ39" i="3"/>
  <c r="BZ38" i="3"/>
  <c r="BZ37" i="3"/>
  <c r="BZ36" i="3"/>
  <c r="I38" i="4" s="1"/>
  <c r="BZ35" i="3"/>
  <c r="BZ34" i="3"/>
  <c r="BZ33" i="3"/>
  <c r="BZ32" i="3"/>
  <c r="I34" i="4" s="1"/>
  <c r="BZ31" i="3"/>
  <c r="BZ30" i="3"/>
  <c r="BZ29" i="3"/>
  <c r="I31" i="4" s="1"/>
  <c r="BZ28" i="3"/>
  <c r="BZ27" i="3"/>
  <c r="BZ26" i="3"/>
  <c r="BZ25" i="3"/>
  <c r="I27" i="4" s="1"/>
  <c r="BZ24" i="3"/>
  <c r="I26" i="4" s="1"/>
  <c r="BZ23" i="3"/>
  <c r="BZ22" i="3"/>
  <c r="BZ21" i="3"/>
  <c r="I23" i="4" s="1"/>
  <c r="BZ20" i="3"/>
  <c r="I22" i="4" s="1"/>
  <c r="BZ19" i="3"/>
  <c r="BZ18" i="3"/>
  <c r="BZ17" i="3"/>
  <c r="BZ16" i="3"/>
  <c r="I18" i="4" s="1"/>
  <c r="BZ15" i="3"/>
  <c r="BZ14" i="3"/>
  <c r="BZ13" i="3"/>
  <c r="BZ12" i="3"/>
  <c r="BZ11" i="3"/>
  <c r="BZ10" i="3"/>
  <c r="BZ9" i="3"/>
  <c r="BZ8" i="3"/>
  <c r="BY55" i="3"/>
  <c r="BY54" i="3"/>
  <c r="BY53" i="3"/>
  <c r="BY52" i="3"/>
  <c r="BY51" i="3"/>
  <c r="BY50" i="3"/>
  <c r="BY49" i="3"/>
  <c r="BY48" i="3"/>
  <c r="BY47" i="3"/>
  <c r="BY46" i="3"/>
  <c r="BY45" i="3"/>
  <c r="BY44" i="3"/>
  <c r="BY43" i="3"/>
  <c r="BY42" i="3"/>
  <c r="BY41" i="3"/>
  <c r="BY40" i="3"/>
  <c r="BY39" i="3"/>
  <c r="G41" i="4" s="1"/>
  <c r="BY38" i="3"/>
  <c r="BY37" i="3"/>
  <c r="BY36" i="3"/>
  <c r="BY35" i="3"/>
  <c r="G37" i="4" s="1"/>
  <c r="BY34" i="3"/>
  <c r="BY33" i="3"/>
  <c r="BY32" i="3"/>
  <c r="BY31" i="3"/>
  <c r="G33" i="4" s="1"/>
  <c r="BY30" i="3"/>
  <c r="BY29" i="3"/>
  <c r="BY28" i="3"/>
  <c r="BY27" i="3"/>
  <c r="G29" i="4" s="1"/>
  <c r="BY26" i="3"/>
  <c r="BY25" i="3"/>
  <c r="BY24" i="3"/>
  <c r="BY23" i="3"/>
  <c r="G25" i="4" s="1"/>
  <c r="BY22" i="3"/>
  <c r="BY21" i="3"/>
  <c r="BY20" i="3"/>
  <c r="BY19" i="3"/>
  <c r="G21" i="4" s="1"/>
  <c r="BY18" i="3"/>
  <c r="BY17" i="3"/>
  <c r="BY16" i="3"/>
  <c r="BY15" i="3"/>
  <c r="G17" i="4" s="1"/>
  <c r="BY14" i="3"/>
  <c r="BY13" i="3"/>
  <c r="BY12" i="3"/>
  <c r="BY11" i="3"/>
  <c r="G13" i="4" s="1"/>
  <c r="BY10" i="3"/>
  <c r="BY9" i="3"/>
  <c r="BY8" i="3"/>
  <c r="J53" i="4"/>
  <c r="J52" i="4"/>
  <c r="J51" i="4"/>
  <c r="J50" i="4"/>
  <c r="J49" i="4"/>
  <c r="J48" i="4"/>
  <c r="J47" i="4"/>
  <c r="J46" i="4"/>
  <c r="J45" i="4"/>
  <c r="J9" i="4"/>
  <c r="I53" i="4"/>
  <c r="I52" i="4"/>
  <c r="I51" i="4"/>
  <c r="I50" i="4"/>
  <c r="I49" i="4"/>
  <c r="I48" i="4"/>
  <c r="I47" i="4"/>
  <c r="I46" i="4"/>
  <c r="I45" i="4"/>
  <c r="I13" i="4"/>
  <c r="I9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G53" i="4"/>
  <c r="G52" i="4"/>
  <c r="G51" i="4"/>
  <c r="G50" i="4"/>
  <c r="G49" i="4"/>
  <c r="G48" i="4"/>
  <c r="G47" i="4"/>
  <c r="G46" i="4"/>
  <c r="G45" i="4"/>
  <c r="G44" i="4"/>
  <c r="G43" i="4"/>
  <c r="G42" i="4"/>
  <c r="G40" i="4"/>
  <c r="G39" i="4"/>
  <c r="G38" i="4"/>
  <c r="G36" i="4"/>
  <c r="G35" i="4"/>
  <c r="G34" i="4"/>
  <c r="G32" i="4"/>
  <c r="G31" i="4"/>
  <c r="G30" i="4"/>
  <c r="G28" i="4"/>
  <c r="G27" i="4"/>
  <c r="G26" i="4"/>
  <c r="G24" i="4"/>
  <c r="G23" i="4"/>
  <c r="G22" i="4"/>
  <c r="G20" i="4"/>
  <c r="G19" i="4"/>
  <c r="G18" i="4"/>
  <c r="G16" i="4"/>
  <c r="G15" i="4"/>
  <c r="G14" i="4"/>
  <c r="G12" i="4"/>
  <c r="G11" i="4"/>
  <c r="G10" i="4"/>
  <c r="G9" i="4"/>
  <c r="CA7" i="3"/>
  <c r="I11" i="4"/>
  <c r="I12" i="4"/>
  <c r="J13" i="4"/>
  <c r="I15" i="4"/>
  <c r="I16" i="4"/>
  <c r="I19" i="4"/>
  <c r="I20" i="4"/>
  <c r="I24" i="4"/>
  <c r="I25" i="4"/>
  <c r="I28" i="4"/>
  <c r="I32" i="4"/>
  <c r="I35" i="4"/>
  <c r="I36" i="4"/>
  <c r="I39" i="4"/>
  <c r="I40" i="4"/>
  <c r="I44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G56" i="4"/>
  <c r="F56" i="4"/>
  <c r="E56" i="4"/>
  <c r="F9" i="4"/>
  <c r="E9" i="4"/>
  <c r="BY7" i="3"/>
  <c r="BZ7" i="3"/>
  <c r="BW8" i="3"/>
  <c r="J11" i="4" l="1"/>
  <c r="I41" i="4"/>
  <c r="I37" i="4"/>
  <c r="I33" i="4"/>
  <c r="I29" i="4"/>
  <c r="I21" i="4"/>
  <c r="I17" i="4"/>
  <c r="J12" i="4"/>
  <c r="J10" i="4"/>
  <c r="D14" i="4"/>
  <c r="A3" i="6" l="1"/>
  <c r="A3" i="5" l="1"/>
  <c r="G4" i="6"/>
  <c r="G4" i="30"/>
  <c r="G4" i="29"/>
  <c r="G4" i="28"/>
  <c r="G4" i="27"/>
  <c r="G4" i="26"/>
  <c r="G4" i="25"/>
  <c r="G4" i="24"/>
  <c r="G4" i="23"/>
  <c r="G4" i="22"/>
  <c r="G4" i="20"/>
  <c r="G4" i="9"/>
  <c r="A4" i="19"/>
  <c r="E4" i="4"/>
  <c r="AN2" i="3"/>
  <c r="AN1" i="3"/>
  <c r="CY55" i="3"/>
  <c r="CY54" i="3"/>
  <c r="CY53" i="3"/>
  <c r="CY52" i="3"/>
  <c r="CY51" i="3"/>
  <c r="CY50" i="3"/>
  <c r="CY49" i="3"/>
  <c r="CY48" i="3"/>
  <c r="CY47" i="3"/>
  <c r="CY46" i="3"/>
  <c r="CY45" i="3"/>
  <c r="CY44" i="3"/>
  <c r="CY43" i="3"/>
  <c r="CY42" i="3"/>
  <c r="CY41" i="3"/>
  <c r="CY40" i="3"/>
  <c r="CY39" i="3"/>
  <c r="CY38" i="3"/>
  <c r="CY37" i="3"/>
  <c r="CY36" i="3"/>
  <c r="CY35" i="3"/>
  <c r="CY34" i="3"/>
  <c r="CY33" i="3"/>
  <c r="CY32" i="3"/>
  <c r="CY31" i="3"/>
  <c r="CY30" i="3"/>
  <c r="CY29" i="3"/>
  <c r="CY28" i="3"/>
  <c r="CY27" i="3"/>
  <c r="CY26" i="3"/>
  <c r="CY25" i="3"/>
  <c r="CY24" i="3"/>
  <c r="CY23" i="3"/>
  <c r="CY22" i="3"/>
  <c r="CY21" i="3"/>
  <c r="CY20" i="3"/>
  <c r="CY19" i="3"/>
  <c r="CY18" i="3"/>
  <c r="CY17" i="3"/>
  <c r="CY16" i="3"/>
  <c r="CY15" i="3"/>
  <c r="CY14" i="3"/>
  <c r="CY13" i="3"/>
  <c r="CY12" i="3"/>
  <c r="CY11" i="3"/>
  <c r="CY10" i="3"/>
  <c r="CY9" i="3"/>
  <c r="CY8" i="3"/>
  <c r="CY7" i="3"/>
  <c r="CR55" i="3"/>
  <c r="CR54" i="3"/>
  <c r="CR53" i="3"/>
  <c r="CR52" i="3"/>
  <c r="CR51" i="3"/>
  <c r="CR50" i="3"/>
  <c r="CR49" i="3"/>
  <c r="CR48" i="3"/>
  <c r="CR47" i="3"/>
  <c r="CR46" i="3"/>
  <c r="CR45" i="3"/>
  <c r="CR44" i="3"/>
  <c r="CR43" i="3"/>
  <c r="CR42" i="3"/>
  <c r="CR41" i="3"/>
  <c r="CR40" i="3"/>
  <c r="CR39" i="3"/>
  <c r="CR38" i="3"/>
  <c r="CR37" i="3"/>
  <c r="CR36" i="3"/>
  <c r="CR35" i="3"/>
  <c r="CR34" i="3"/>
  <c r="CR33" i="3"/>
  <c r="CR32" i="3"/>
  <c r="CR31" i="3"/>
  <c r="CR30" i="3"/>
  <c r="CR29" i="3"/>
  <c r="CR28" i="3"/>
  <c r="CR27" i="3"/>
  <c r="CR26" i="3"/>
  <c r="CR25" i="3"/>
  <c r="CR24" i="3"/>
  <c r="CR23" i="3"/>
  <c r="CR22" i="3"/>
  <c r="CR21" i="3"/>
  <c r="CR20" i="3"/>
  <c r="CR19" i="3"/>
  <c r="CR18" i="3"/>
  <c r="CR17" i="3"/>
  <c r="CR16" i="3"/>
  <c r="CR15" i="3"/>
  <c r="CR14" i="3"/>
  <c r="CR13" i="3"/>
  <c r="CR12" i="3"/>
  <c r="CR11" i="3"/>
  <c r="CR10" i="3"/>
  <c r="CR9" i="3"/>
  <c r="CR8" i="3"/>
  <c r="CR7" i="3"/>
  <c r="CK55" i="3"/>
  <c r="CK54" i="3"/>
  <c r="CK53" i="3"/>
  <c r="CK52" i="3"/>
  <c r="CK51" i="3"/>
  <c r="CK50" i="3"/>
  <c r="CK49" i="3"/>
  <c r="CK48" i="3"/>
  <c r="CK47" i="3"/>
  <c r="CK46" i="3"/>
  <c r="CK45" i="3"/>
  <c r="CK44" i="3"/>
  <c r="CK43" i="3"/>
  <c r="CK42" i="3"/>
  <c r="CK41" i="3"/>
  <c r="CK40" i="3"/>
  <c r="CK39" i="3"/>
  <c r="CK38" i="3"/>
  <c r="CK37" i="3"/>
  <c r="CK36" i="3"/>
  <c r="CK35" i="3"/>
  <c r="CK34" i="3"/>
  <c r="CK33" i="3"/>
  <c r="CK32" i="3"/>
  <c r="CK31" i="3"/>
  <c r="CK30" i="3"/>
  <c r="CK29" i="3"/>
  <c r="CK28" i="3"/>
  <c r="CK27" i="3"/>
  <c r="CK26" i="3"/>
  <c r="CK25" i="3"/>
  <c r="CK24" i="3"/>
  <c r="CK23" i="3"/>
  <c r="CK22" i="3"/>
  <c r="CK21" i="3"/>
  <c r="CK20" i="3"/>
  <c r="CK19" i="3"/>
  <c r="CK18" i="3"/>
  <c r="CK17" i="3"/>
  <c r="CK16" i="3"/>
  <c r="CK15" i="3"/>
  <c r="CK14" i="3"/>
  <c r="CK13" i="3"/>
  <c r="CK12" i="3"/>
  <c r="CK11" i="3"/>
  <c r="CK10" i="3"/>
  <c r="CK9" i="3"/>
  <c r="CK8" i="3"/>
  <c r="CK7" i="3"/>
  <c r="BW55" i="3"/>
  <c r="BW54" i="3"/>
  <c r="BW53" i="3"/>
  <c r="BW52" i="3"/>
  <c r="BW51" i="3"/>
  <c r="BW50" i="3"/>
  <c r="BW49" i="3"/>
  <c r="BW48" i="3"/>
  <c r="BW47" i="3"/>
  <c r="BW46" i="3"/>
  <c r="BW45" i="3"/>
  <c r="BW44" i="3"/>
  <c r="BW43" i="3"/>
  <c r="BW42" i="3"/>
  <c r="BW41" i="3"/>
  <c r="BW40" i="3"/>
  <c r="BW39" i="3"/>
  <c r="BW38" i="3"/>
  <c r="BW37" i="3"/>
  <c r="BW36" i="3"/>
  <c r="BW35" i="3"/>
  <c r="BW34" i="3"/>
  <c r="BW33" i="3"/>
  <c r="BW32" i="3"/>
  <c r="BW31" i="3"/>
  <c r="BW30" i="3"/>
  <c r="BW29" i="3"/>
  <c r="BW28" i="3"/>
  <c r="BW27" i="3"/>
  <c r="BW26" i="3"/>
  <c r="BW25" i="3"/>
  <c r="BW24" i="3"/>
  <c r="BW23" i="3"/>
  <c r="BW22" i="3"/>
  <c r="BW21" i="3"/>
  <c r="BW20" i="3"/>
  <c r="BW19" i="3"/>
  <c r="BW18" i="3"/>
  <c r="BW17" i="3"/>
  <c r="BW16" i="3"/>
  <c r="BW15" i="3"/>
  <c r="BW14" i="3"/>
  <c r="BW13" i="3"/>
  <c r="BW12" i="3"/>
  <c r="BW11" i="3"/>
  <c r="BW10" i="3"/>
  <c r="BW9" i="3"/>
  <c r="BW7" i="3"/>
  <c r="BW6" i="3"/>
  <c r="BD55" i="3"/>
  <c r="BD54" i="3"/>
  <c r="BD53" i="3"/>
  <c r="BD52" i="3"/>
  <c r="BD51" i="3"/>
  <c r="BD50" i="3"/>
  <c r="BD49" i="3"/>
  <c r="BD48" i="3"/>
  <c r="BD47" i="3"/>
  <c r="BD46" i="3"/>
  <c r="BD45" i="3"/>
  <c r="BD44" i="3"/>
  <c r="BD43" i="3"/>
  <c r="BD42" i="3"/>
  <c r="BD41" i="3"/>
  <c r="BD40" i="3"/>
  <c r="BD39" i="3"/>
  <c r="BD38" i="3"/>
  <c r="BD37" i="3"/>
  <c r="BD36" i="3"/>
  <c r="BD35" i="3"/>
  <c r="BD34" i="3"/>
  <c r="BD33" i="3"/>
  <c r="BD32" i="3"/>
  <c r="BD31" i="3"/>
  <c r="BD30" i="3"/>
  <c r="BD29" i="3"/>
  <c r="BD28" i="3"/>
  <c r="BD27" i="3"/>
  <c r="BD26" i="3"/>
  <c r="BD25" i="3"/>
  <c r="BD24" i="3"/>
  <c r="BD23" i="3"/>
  <c r="BD22" i="3"/>
  <c r="BD21" i="3"/>
  <c r="BD20" i="3"/>
  <c r="BD19" i="3"/>
  <c r="BD18" i="3"/>
  <c r="BD17" i="3"/>
  <c r="BD16" i="3"/>
  <c r="BD15" i="3"/>
  <c r="BD14" i="3"/>
  <c r="BD13" i="3"/>
  <c r="BD12" i="3"/>
  <c r="BD11" i="3"/>
  <c r="BD10" i="3"/>
  <c r="BD9" i="3"/>
  <c r="BD8" i="3"/>
  <c r="BD7" i="3"/>
  <c r="BD6" i="3"/>
  <c r="F8" i="4" s="1"/>
  <c r="AM55" i="3"/>
  <c r="AM54" i="3"/>
  <c r="AM53" i="3"/>
  <c r="AM52" i="3"/>
  <c r="AM51" i="3"/>
  <c r="AM50" i="3"/>
  <c r="AM49" i="3"/>
  <c r="AM48" i="3"/>
  <c r="AM47" i="3"/>
  <c r="AM46" i="3"/>
  <c r="AM45" i="3"/>
  <c r="AM44" i="3"/>
  <c r="AM43" i="3"/>
  <c r="AM42" i="3"/>
  <c r="AM41" i="3"/>
  <c r="AM40" i="3"/>
  <c r="AM39" i="3"/>
  <c r="AM38" i="3"/>
  <c r="AM37" i="3"/>
  <c r="AM36" i="3"/>
  <c r="AM35" i="3"/>
  <c r="AM34" i="3"/>
  <c r="AM33" i="3"/>
  <c r="AM32" i="3"/>
  <c r="AM31" i="3"/>
  <c r="AM30" i="3"/>
  <c r="AM29" i="3"/>
  <c r="AM28" i="3"/>
  <c r="AM27" i="3"/>
  <c r="AM26" i="3"/>
  <c r="AM25" i="3"/>
  <c r="AM24" i="3"/>
  <c r="AM23" i="3"/>
  <c r="AM22" i="3"/>
  <c r="AM21" i="3"/>
  <c r="AM20" i="3"/>
  <c r="AM19" i="3"/>
  <c r="AM18" i="3"/>
  <c r="AM17" i="3"/>
  <c r="AM16" i="3"/>
  <c r="AM15" i="3"/>
  <c r="AM14" i="3"/>
  <c r="AM13" i="3"/>
  <c r="AM12" i="3"/>
  <c r="AM11" i="3"/>
  <c r="AM10" i="3"/>
  <c r="AM9" i="3"/>
  <c r="AM8" i="3"/>
  <c r="AM7" i="3"/>
  <c r="AM6" i="3"/>
  <c r="V55" i="3"/>
  <c r="V54" i="3"/>
  <c r="V53" i="3"/>
  <c r="V52" i="3"/>
  <c r="V51" i="3"/>
  <c r="V50" i="3"/>
  <c r="V49" i="3"/>
  <c r="V48" i="3"/>
  <c r="V47" i="3"/>
  <c r="V46" i="3"/>
  <c r="V45" i="3"/>
  <c r="V44" i="3"/>
  <c r="V43" i="3"/>
  <c r="V42" i="3"/>
  <c r="V41" i="3"/>
  <c r="V40" i="3"/>
  <c r="V39" i="3"/>
  <c r="V38" i="3"/>
  <c r="V37" i="3"/>
  <c r="V36" i="3"/>
  <c r="V35" i="3"/>
  <c r="V34" i="3"/>
  <c r="V33" i="3"/>
  <c r="V32" i="3"/>
  <c r="V31" i="3"/>
  <c r="V30" i="3"/>
  <c r="V29" i="3"/>
  <c r="V28" i="3"/>
  <c r="V27" i="3"/>
  <c r="V26" i="3"/>
  <c r="V25" i="3"/>
  <c r="V24" i="3"/>
  <c r="V23" i="3"/>
  <c r="V22" i="3"/>
  <c r="V21" i="3"/>
  <c r="V20" i="3"/>
  <c r="V19" i="3"/>
  <c r="V18" i="3"/>
  <c r="V17" i="3"/>
  <c r="V16" i="3"/>
  <c r="V15" i="3"/>
  <c r="V14" i="3"/>
  <c r="V13" i="3"/>
  <c r="V12" i="3"/>
  <c r="V11" i="3"/>
  <c r="V10" i="3"/>
  <c r="V9" i="3"/>
  <c r="V8" i="3"/>
  <c r="V7" i="3"/>
  <c r="V6" i="3"/>
  <c r="CS55" i="3"/>
  <c r="CS54" i="3"/>
  <c r="CS53" i="3"/>
  <c r="CS52" i="3"/>
  <c r="CS51" i="3"/>
  <c r="CS50" i="3"/>
  <c r="CS49" i="3"/>
  <c r="CS48" i="3"/>
  <c r="CS47" i="3"/>
  <c r="CS46" i="3"/>
  <c r="CS45" i="3"/>
  <c r="CS44" i="3"/>
  <c r="CS43" i="3"/>
  <c r="J23" i="4" l="1"/>
  <c r="CZ43" i="3"/>
  <c r="CZ44" i="3"/>
  <c r="CZ45" i="3"/>
  <c r="CZ46" i="3"/>
  <c r="CZ47" i="3"/>
  <c r="CZ48" i="3"/>
  <c r="CZ49" i="3"/>
  <c r="CZ50" i="3"/>
  <c r="CZ51" i="3"/>
  <c r="CZ52" i="3"/>
  <c r="CZ53" i="3"/>
  <c r="CZ54" i="3"/>
  <c r="CZ55" i="3"/>
  <c r="CZ9" i="3"/>
  <c r="CZ10" i="3"/>
  <c r="CZ11" i="3"/>
  <c r="CZ12" i="3"/>
  <c r="CZ13" i="3"/>
  <c r="CZ14" i="3"/>
  <c r="CZ15" i="3"/>
  <c r="CZ16" i="3"/>
  <c r="CZ17" i="3"/>
  <c r="CZ18" i="3"/>
  <c r="CZ19" i="3"/>
  <c r="CZ20" i="3"/>
  <c r="CZ21" i="3"/>
  <c r="CZ22" i="3"/>
  <c r="CZ23" i="3"/>
  <c r="CZ24" i="3"/>
  <c r="CZ25" i="3"/>
  <c r="CZ26" i="3"/>
  <c r="CZ27" i="3"/>
  <c r="CZ28" i="3"/>
  <c r="CZ29" i="3"/>
  <c r="CZ30" i="3"/>
  <c r="CZ31" i="3"/>
  <c r="CZ32" i="3"/>
  <c r="CZ33" i="3"/>
  <c r="CZ34" i="3"/>
  <c r="CZ35" i="3"/>
  <c r="CZ36" i="3"/>
  <c r="CZ37" i="3"/>
  <c r="CZ38" i="3"/>
  <c r="CZ39" i="3"/>
  <c r="CZ40" i="3"/>
  <c r="CZ41" i="3"/>
  <c r="CZ42" i="3"/>
  <c r="CZ8" i="3"/>
  <c r="CZ7" i="3"/>
  <c r="CB7" i="3" l="1"/>
  <c r="G22" i="5"/>
  <c r="G23" i="5"/>
  <c r="G21" i="5"/>
  <c r="CS9" i="3"/>
  <c r="CS10" i="3"/>
  <c r="CS11" i="3"/>
  <c r="CS12" i="3"/>
  <c r="CS13" i="3"/>
  <c r="CS14" i="3"/>
  <c r="CS15" i="3"/>
  <c r="CS16" i="3"/>
  <c r="CS17" i="3"/>
  <c r="CS18" i="3"/>
  <c r="CS19" i="3"/>
  <c r="CS20" i="3"/>
  <c r="CS21" i="3"/>
  <c r="CS22" i="3"/>
  <c r="CS23" i="3"/>
  <c r="CS24" i="3"/>
  <c r="CS25" i="3"/>
  <c r="CS26" i="3"/>
  <c r="CS27" i="3"/>
  <c r="CS28" i="3"/>
  <c r="CS29" i="3"/>
  <c r="CS30" i="3"/>
  <c r="CS31" i="3"/>
  <c r="CS32" i="3"/>
  <c r="CS33" i="3"/>
  <c r="CS34" i="3"/>
  <c r="CS35" i="3"/>
  <c r="CS36" i="3"/>
  <c r="CS37" i="3"/>
  <c r="CS38" i="3"/>
  <c r="CS39" i="3"/>
  <c r="CS40" i="3"/>
  <c r="CS41" i="3"/>
  <c r="CS42" i="3"/>
  <c r="CS8" i="3"/>
  <c r="CS7" i="3"/>
  <c r="CL43" i="3"/>
  <c r="CL44" i="3"/>
  <c r="CL45" i="3"/>
  <c r="CL46" i="3"/>
  <c r="CL47" i="3"/>
  <c r="CL48" i="3"/>
  <c r="CL49" i="3"/>
  <c r="CL50" i="3"/>
  <c r="CL51" i="3"/>
  <c r="CL52" i="3"/>
  <c r="CL53" i="3"/>
  <c r="CL54" i="3"/>
  <c r="CL55" i="3"/>
  <c r="G16" i="5" l="1"/>
  <c r="G15" i="5"/>
  <c r="G14" i="5"/>
  <c r="CL9" i="3" l="1"/>
  <c r="CL10" i="3"/>
  <c r="CL11" i="3"/>
  <c r="CL12" i="3"/>
  <c r="CL13" i="3"/>
  <c r="CL14" i="3"/>
  <c r="CL15" i="3"/>
  <c r="CL16" i="3"/>
  <c r="CL17" i="3"/>
  <c r="CL18" i="3"/>
  <c r="CL19" i="3"/>
  <c r="CL20" i="3"/>
  <c r="CL21" i="3"/>
  <c r="CL22" i="3"/>
  <c r="CL23" i="3"/>
  <c r="CL24" i="3"/>
  <c r="CL25" i="3"/>
  <c r="CL26" i="3"/>
  <c r="CL27" i="3"/>
  <c r="CL28" i="3"/>
  <c r="CL29" i="3"/>
  <c r="CL30" i="3"/>
  <c r="CL31" i="3"/>
  <c r="CL32" i="3"/>
  <c r="CL33" i="3"/>
  <c r="CL34" i="3"/>
  <c r="CL35" i="3"/>
  <c r="CL36" i="3"/>
  <c r="CL37" i="3"/>
  <c r="CL38" i="3"/>
  <c r="CL39" i="3"/>
  <c r="CL40" i="3"/>
  <c r="CL41" i="3"/>
  <c r="CL42" i="3"/>
  <c r="CL8" i="3"/>
  <c r="CL7" i="3"/>
  <c r="AN9" i="3"/>
  <c r="AN10" i="3"/>
  <c r="AN11" i="3"/>
  <c r="AN12" i="3"/>
  <c r="AN13" i="3"/>
  <c r="AN14" i="3"/>
  <c r="AN15" i="3"/>
  <c r="AN16" i="3"/>
  <c r="AN17" i="3"/>
  <c r="AN18" i="3"/>
  <c r="AN19" i="3"/>
  <c r="AN20" i="3"/>
  <c r="AN21" i="3"/>
  <c r="AN22" i="3"/>
  <c r="AN23" i="3"/>
  <c r="AN24" i="3"/>
  <c r="AN25" i="3"/>
  <c r="AN26" i="3"/>
  <c r="AN27" i="3"/>
  <c r="AN28" i="3"/>
  <c r="AN29" i="3"/>
  <c r="AN30" i="3"/>
  <c r="AN31" i="3"/>
  <c r="AN32" i="3"/>
  <c r="AN33" i="3"/>
  <c r="AN34" i="3"/>
  <c r="AN35" i="3"/>
  <c r="AN36" i="3"/>
  <c r="AN37" i="3"/>
  <c r="AN38" i="3"/>
  <c r="AN39" i="3"/>
  <c r="AN40" i="3"/>
  <c r="AN41" i="3"/>
  <c r="AN42" i="3"/>
  <c r="AN43" i="3"/>
  <c r="AN44" i="3"/>
  <c r="AN45" i="3"/>
  <c r="AN46" i="3"/>
  <c r="AN47" i="3"/>
  <c r="AN48" i="3"/>
  <c r="AN49" i="3"/>
  <c r="AN50" i="3"/>
  <c r="AN51" i="3"/>
  <c r="AN52" i="3"/>
  <c r="AN53" i="3"/>
  <c r="AN54" i="3"/>
  <c r="AN55" i="3"/>
  <c r="AN8" i="3"/>
  <c r="BX8" i="3"/>
  <c r="AN7" i="3"/>
  <c r="BX7" i="3"/>
  <c r="BX9" i="3"/>
  <c r="BX10" i="3"/>
  <c r="BX11" i="3"/>
  <c r="BX12" i="3"/>
  <c r="BX13" i="3"/>
  <c r="BX14" i="3"/>
  <c r="BX15" i="3"/>
  <c r="BX16" i="3"/>
  <c r="BX17" i="3"/>
  <c r="BX18" i="3"/>
  <c r="BX19" i="3"/>
  <c r="BX20" i="3"/>
  <c r="BX21" i="3"/>
  <c r="BX22" i="3"/>
  <c r="BX23" i="3"/>
  <c r="BX24" i="3"/>
  <c r="BX25" i="3"/>
  <c r="BX26" i="3"/>
  <c r="BX27" i="3"/>
  <c r="BX28" i="3"/>
  <c r="BX29" i="3"/>
  <c r="BX30" i="3"/>
  <c r="BX31" i="3"/>
  <c r="BX32" i="3"/>
  <c r="BX33" i="3"/>
  <c r="BX34" i="3"/>
  <c r="BX35" i="3"/>
  <c r="BX36" i="3"/>
  <c r="BX37" i="3"/>
  <c r="BX38" i="3"/>
  <c r="BX39" i="3"/>
  <c r="BX40" i="3"/>
  <c r="BX41" i="3"/>
  <c r="BX42" i="3"/>
  <c r="BX43" i="3"/>
  <c r="BX44" i="3"/>
  <c r="BX45" i="3"/>
  <c r="BX46" i="3"/>
  <c r="BX47" i="3"/>
  <c r="BX48" i="3"/>
  <c r="BX49" i="3"/>
  <c r="BX50" i="3"/>
  <c r="BX51" i="3"/>
  <c r="BX52" i="3"/>
  <c r="BX53" i="3"/>
  <c r="BX54" i="3"/>
  <c r="BX55" i="3"/>
  <c r="J17" i="4" l="1"/>
  <c r="G8" i="5"/>
  <c r="G9" i="5"/>
  <c r="G7" i="5"/>
  <c r="BZ6" i="3"/>
  <c r="DK53" i="3"/>
  <c r="H8" i="4"/>
  <c r="J20" i="4" l="1"/>
  <c r="J44" i="4"/>
  <c r="J42" i="4"/>
  <c r="J18" i="4"/>
  <c r="J14" i="4"/>
  <c r="J16" i="4"/>
  <c r="J33" i="4"/>
  <c r="J15" i="4"/>
  <c r="J24" i="4"/>
  <c r="J32" i="4"/>
  <c r="J34" i="4"/>
  <c r="J22" i="4"/>
  <c r="J38" i="4"/>
  <c r="J19" i="4"/>
  <c r="J31" i="4"/>
  <c r="J28" i="4"/>
  <c r="J36" i="4"/>
  <c r="J26" i="4"/>
  <c r="J30" i="4"/>
  <c r="J27" i="4"/>
  <c r="J43" i="4"/>
  <c r="J25" i="4"/>
  <c r="J41" i="4"/>
  <c r="J35" i="4"/>
  <c r="J21" i="4"/>
  <c r="J29" i="4"/>
  <c r="J37" i="4"/>
  <c r="DK50" i="3"/>
  <c r="B47" i="19"/>
  <c r="B48" i="19"/>
  <c r="B49" i="19"/>
  <c r="B50" i="19"/>
  <c r="B51" i="19"/>
  <c r="B52" i="19"/>
  <c r="B53" i="19"/>
  <c r="B54" i="19"/>
  <c r="A47" i="19"/>
  <c r="A48" i="19"/>
  <c r="A49" i="19"/>
  <c r="A50" i="19"/>
  <c r="A51" i="19"/>
  <c r="A52" i="19"/>
  <c r="A53" i="19"/>
  <c r="A54" i="19"/>
  <c r="B11" i="19"/>
  <c r="B12" i="19"/>
  <c r="B13" i="19"/>
  <c r="B14" i="19"/>
  <c r="B15" i="19"/>
  <c r="B16" i="19"/>
  <c r="B17" i="19"/>
  <c r="B18" i="19"/>
  <c r="B19" i="19"/>
  <c r="B20" i="19"/>
  <c r="B21" i="19"/>
  <c r="B22" i="19"/>
  <c r="B23" i="19"/>
  <c r="B24" i="19"/>
  <c r="B25" i="19"/>
  <c r="B26" i="19"/>
  <c r="B27" i="19"/>
  <c r="B28" i="19"/>
  <c r="B29" i="19"/>
  <c r="B30" i="19"/>
  <c r="B31" i="19"/>
  <c r="B32" i="19"/>
  <c r="B33" i="19"/>
  <c r="B34" i="19"/>
  <c r="B35" i="19"/>
  <c r="B36" i="19"/>
  <c r="B37" i="19"/>
  <c r="B38" i="19"/>
  <c r="B39" i="19"/>
  <c r="B40" i="19"/>
  <c r="B41" i="19"/>
  <c r="B42" i="19"/>
  <c r="B43" i="19"/>
  <c r="B44" i="19"/>
  <c r="B45" i="19"/>
  <c r="B46" i="19"/>
  <c r="A11" i="19"/>
  <c r="A12" i="19"/>
  <c r="A13" i="19"/>
  <c r="A14" i="19"/>
  <c r="A15" i="19"/>
  <c r="A16" i="19"/>
  <c r="A17" i="19"/>
  <c r="A18" i="19"/>
  <c r="A19" i="19"/>
  <c r="A20" i="19"/>
  <c r="A21" i="19"/>
  <c r="A22" i="19"/>
  <c r="A23" i="19"/>
  <c r="A24" i="19"/>
  <c r="A25" i="19"/>
  <c r="A26" i="19"/>
  <c r="A27" i="19"/>
  <c r="A28" i="19"/>
  <c r="A29" i="19"/>
  <c r="A30" i="19"/>
  <c r="A31" i="19"/>
  <c r="A32" i="19"/>
  <c r="A33" i="19"/>
  <c r="A34" i="19"/>
  <c r="A35" i="19"/>
  <c r="A36" i="19"/>
  <c r="A37" i="19"/>
  <c r="A38" i="19"/>
  <c r="A39" i="19"/>
  <c r="A40" i="19"/>
  <c r="A41" i="19"/>
  <c r="A42" i="19"/>
  <c r="A43" i="19"/>
  <c r="A44" i="19"/>
  <c r="A45" i="19"/>
  <c r="A46" i="19"/>
  <c r="T5" i="6"/>
  <c r="H60" i="6"/>
  <c r="G60" i="6"/>
  <c r="F60" i="6"/>
  <c r="E60" i="6"/>
  <c r="D60" i="6"/>
  <c r="AG58" i="6"/>
  <c r="AF58" i="6"/>
  <c r="AE58" i="6"/>
  <c r="AD58" i="6"/>
  <c r="AC58" i="6"/>
  <c r="AB58" i="6"/>
  <c r="AA58" i="6"/>
  <c r="Z58" i="6"/>
  <c r="Y58" i="6"/>
  <c r="X58" i="6"/>
  <c r="W58" i="6"/>
  <c r="V58" i="6"/>
  <c r="U58" i="6"/>
  <c r="T58" i="6"/>
  <c r="S58" i="6"/>
  <c r="R58" i="6"/>
  <c r="Q58" i="6"/>
  <c r="P58" i="6"/>
  <c r="O58" i="6"/>
  <c r="N58" i="6"/>
  <c r="M58" i="6"/>
  <c r="L58" i="6"/>
  <c r="K58" i="6"/>
  <c r="J58" i="6"/>
  <c r="I58" i="6"/>
  <c r="H58" i="6"/>
  <c r="G58" i="6"/>
  <c r="F58" i="6"/>
  <c r="E58" i="6"/>
  <c r="D58" i="6"/>
  <c r="AG57" i="6"/>
  <c r="AF57" i="6"/>
  <c r="AE57" i="6"/>
  <c r="AD57" i="6"/>
  <c r="AC57" i="6"/>
  <c r="AB57" i="6"/>
  <c r="AA57" i="6"/>
  <c r="Z57" i="6"/>
  <c r="Y57" i="6"/>
  <c r="X57" i="6"/>
  <c r="W57" i="6"/>
  <c r="V57" i="6"/>
  <c r="U57" i="6"/>
  <c r="T57" i="6"/>
  <c r="S57" i="6"/>
  <c r="R57" i="6"/>
  <c r="Q57" i="6"/>
  <c r="P57" i="6"/>
  <c r="O57" i="6"/>
  <c r="N57" i="6"/>
  <c r="M57" i="6"/>
  <c r="L57" i="6"/>
  <c r="K57" i="6"/>
  <c r="J57" i="6"/>
  <c r="I57" i="6"/>
  <c r="H57" i="6"/>
  <c r="G57" i="6"/>
  <c r="F57" i="6"/>
  <c r="E57" i="6"/>
  <c r="D57" i="6"/>
  <c r="AG56" i="6"/>
  <c r="AF56" i="6"/>
  <c r="AE56" i="6"/>
  <c r="AD56" i="6"/>
  <c r="AC56" i="6"/>
  <c r="AB56" i="6"/>
  <c r="AA56" i="6"/>
  <c r="Z56" i="6"/>
  <c r="Y56" i="6"/>
  <c r="X56" i="6"/>
  <c r="W56" i="6"/>
  <c r="V56" i="6"/>
  <c r="U56" i="6"/>
  <c r="T56" i="6"/>
  <c r="S56" i="6"/>
  <c r="R56" i="6"/>
  <c r="Q56" i="6"/>
  <c r="P56" i="6"/>
  <c r="O56" i="6"/>
  <c r="N56" i="6"/>
  <c r="M56" i="6"/>
  <c r="L56" i="6"/>
  <c r="K56" i="6"/>
  <c r="J56" i="6"/>
  <c r="I56" i="6"/>
  <c r="H56" i="6"/>
  <c r="G56" i="6"/>
  <c r="F56" i="6"/>
  <c r="E56" i="6"/>
  <c r="D56" i="6"/>
  <c r="AJ55" i="6"/>
  <c r="AI55" i="6"/>
  <c r="AH55" i="6"/>
  <c r="C55" i="6"/>
  <c r="B55" i="6"/>
  <c r="A55" i="6"/>
  <c r="AJ54" i="6"/>
  <c r="N54" i="19" s="1"/>
  <c r="AI54" i="6"/>
  <c r="AH54" i="6"/>
  <c r="C54" i="6"/>
  <c r="B54" i="6"/>
  <c r="A54" i="6"/>
  <c r="AJ53" i="6"/>
  <c r="N53" i="19" s="1"/>
  <c r="AI53" i="6"/>
  <c r="AH53" i="6"/>
  <c r="C53" i="6"/>
  <c r="B53" i="6"/>
  <c r="A53" i="6"/>
  <c r="AJ52" i="6"/>
  <c r="N52" i="19" s="1"/>
  <c r="AI52" i="6"/>
  <c r="AH52" i="6"/>
  <c r="C52" i="6"/>
  <c r="B52" i="6"/>
  <c r="A52" i="6"/>
  <c r="AJ51" i="6"/>
  <c r="N51" i="19" s="1"/>
  <c r="AI51" i="6"/>
  <c r="AH51" i="6"/>
  <c r="C51" i="6"/>
  <c r="B51" i="6"/>
  <c r="A51" i="6"/>
  <c r="AJ50" i="6"/>
  <c r="N50" i="19" s="1"/>
  <c r="AI50" i="6"/>
  <c r="AH50" i="6"/>
  <c r="C50" i="6"/>
  <c r="B50" i="6"/>
  <c r="A50" i="6"/>
  <c r="AJ49" i="6"/>
  <c r="N49" i="19" s="1"/>
  <c r="AI49" i="6"/>
  <c r="AH49" i="6"/>
  <c r="C49" i="6"/>
  <c r="B49" i="6"/>
  <c r="A49" i="6"/>
  <c r="AJ48" i="6"/>
  <c r="N48" i="19" s="1"/>
  <c r="AI48" i="6"/>
  <c r="AH48" i="6"/>
  <c r="C48" i="6"/>
  <c r="B48" i="6"/>
  <c r="A48" i="6"/>
  <c r="AJ47" i="6"/>
  <c r="N47" i="19" s="1"/>
  <c r="AI47" i="6"/>
  <c r="AH47" i="6"/>
  <c r="C47" i="6"/>
  <c r="B47" i="6"/>
  <c r="A47" i="6"/>
  <c r="AJ46" i="6"/>
  <c r="N46" i="19" s="1"/>
  <c r="AI46" i="6"/>
  <c r="AH46" i="6"/>
  <c r="C46" i="6"/>
  <c r="B46" i="6"/>
  <c r="A46" i="6"/>
  <c r="AJ45" i="6"/>
  <c r="N45" i="19" s="1"/>
  <c r="AI45" i="6"/>
  <c r="AH45" i="6"/>
  <c r="C45" i="6"/>
  <c r="B45" i="6"/>
  <c r="A45" i="6"/>
  <c r="AJ44" i="6"/>
  <c r="N44" i="19" s="1"/>
  <c r="AI44" i="6"/>
  <c r="AH44" i="6"/>
  <c r="C44" i="6"/>
  <c r="B44" i="6"/>
  <c r="A44" i="6"/>
  <c r="AJ43" i="6"/>
  <c r="N43" i="19" s="1"/>
  <c r="AI43" i="6"/>
  <c r="AH43" i="6"/>
  <c r="C43" i="6"/>
  <c r="B43" i="6"/>
  <c r="A43" i="6"/>
  <c r="AJ42" i="6"/>
  <c r="N42" i="19" s="1"/>
  <c r="AI42" i="6"/>
  <c r="AH42" i="6"/>
  <c r="C42" i="6"/>
  <c r="B42" i="6"/>
  <c r="A42" i="6"/>
  <c r="AJ41" i="6"/>
  <c r="N41" i="19" s="1"/>
  <c r="AI41" i="6"/>
  <c r="AH41" i="6"/>
  <c r="C41" i="6"/>
  <c r="B41" i="6"/>
  <c r="A41" i="6"/>
  <c r="AJ40" i="6"/>
  <c r="N40" i="19" s="1"/>
  <c r="AI40" i="6"/>
  <c r="AH40" i="6"/>
  <c r="C40" i="6"/>
  <c r="B40" i="6"/>
  <c r="A40" i="6"/>
  <c r="AJ39" i="6"/>
  <c r="N39" i="19" s="1"/>
  <c r="AI39" i="6"/>
  <c r="AH39" i="6"/>
  <c r="C39" i="6"/>
  <c r="B39" i="6"/>
  <c r="A39" i="6"/>
  <c r="AJ38" i="6"/>
  <c r="N38" i="19" s="1"/>
  <c r="AI38" i="6"/>
  <c r="AH38" i="6"/>
  <c r="C38" i="6"/>
  <c r="B38" i="6"/>
  <c r="A38" i="6"/>
  <c r="AJ37" i="6"/>
  <c r="N37" i="19" s="1"/>
  <c r="AI37" i="6"/>
  <c r="AH37" i="6"/>
  <c r="C37" i="6"/>
  <c r="B37" i="6"/>
  <c r="A37" i="6"/>
  <c r="AJ36" i="6"/>
  <c r="N36" i="19" s="1"/>
  <c r="AI36" i="6"/>
  <c r="AH36" i="6"/>
  <c r="C36" i="6"/>
  <c r="B36" i="6"/>
  <c r="A36" i="6"/>
  <c r="AJ35" i="6"/>
  <c r="N35" i="19" s="1"/>
  <c r="AI35" i="6"/>
  <c r="AH35" i="6"/>
  <c r="C35" i="6"/>
  <c r="B35" i="6"/>
  <c r="A35" i="6"/>
  <c r="AJ34" i="6"/>
  <c r="N34" i="19" s="1"/>
  <c r="AI34" i="6"/>
  <c r="AH34" i="6"/>
  <c r="C34" i="6"/>
  <c r="B34" i="6"/>
  <c r="A34" i="6"/>
  <c r="AJ33" i="6"/>
  <c r="N33" i="19" s="1"/>
  <c r="AI33" i="6"/>
  <c r="AH33" i="6"/>
  <c r="C33" i="6"/>
  <c r="B33" i="6"/>
  <c r="A33" i="6"/>
  <c r="AJ32" i="6"/>
  <c r="N32" i="19" s="1"/>
  <c r="AI32" i="6"/>
  <c r="AH32" i="6"/>
  <c r="C32" i="6"/>
  <c r="B32" i="6"/>
  <c r="A32" i="6"/>
  <c r="AJ31" i="6"/>
  <c r="N31" i="19" s="1"/>
  <c r="AI31" i="6"/>
  <c r="AH31" i="6"/>
  <c r="C31" i="6"/>
  <c r="B31" i="6"/>
  <c r="A31" i="6"/>
  <c r="AJ30" i="6"/>
  <c r="N30" i="19" s="1"/>
  <c r="AI30" i="6"/>
  <c r="AH30" i="6"/>
  <c r="C30" i="6"/>
  <c r="B30" i="6"/>
  <c r="A30" i="6"/>
  <c r="AJ29" i="6"/>
  <c r="N29" i="19" s="1"/>
  <c r="AI29" i="6"/>
  <c r="AH29" i="6"/>
  <c r="C29" i="6"/>
  <c r="B29" i="6"/>
  <c r="A29" i="6"/>
  <c r="AJ28" i="6"/>
  <c r="N28" i="19" s="1"/>
  <c r="AI28" i="6"/>
  <c r="AH28" i="6"/>
  <c r="C28" i="6"/>
  <c r="B28" i="6"/>
  <c r="A28" i="6"/>
  <c r="AJ27" i="6"/>
  <c r="N27" i="19" s="1"/>
  <c r="AI27" i="6"/>
  <c r="AH27" i="6"/>
  <c r="C27" i="6"/>
  <c r="B27" i="6"/>
  <c r="A27" i="6"/>
  <c r="AJ26" i="6"/>
  <c r="N26" i="19" s="1"/>
  <c r="AI26" i="6"/>
  <c r="AH26" i="6"/>
  <c r="C26" i="6"/>
  <c r="B26" i="6"/>
  <c r="A26" i="6"/>
  <c r="AJ25" i="6"/>
  <c r="N25" i="19" s="1"/>
  <c r="AI25" i="6"/>
  <c r="AH25" i="6"/>
  <c r="C25" i="6"/>
  <c r="B25" i="6"/>
  <c r="A25" i="6"/>
  <c r="AJ24" i="6"/>
  <c r="N24" i="19" s="1"/>
  <c r="AI24" i="6"/>
  <c r="AH24" i="6"/>
  <c r="C24" i="6"/>
  <c r="B24" i="6"/>
  <c r="A24" i="6"/>
  <c r="AJ23" i="6"/>
  <c r="N23" i="19" s="1"/>
  <c r="AI23" i="6"/>
  <c r="AH23" i="6"/>
  <c r="C23" i="6"/>
  <c r="B23" i="6"/>
  <c r="A23" i="6"/>
  <c r="AJ22" i="6"/>
  <c r="N22" i="19" s="1"/>
  <c r="AI22" i="6"/>
  <c r="AH22" i="6"/>
  <c r="C22" i="6"/>
  <c r="B22" i="6"/>
  <c r="A22" i="6"/>
  <c r="AJ21" i="6"/>
  <c r="N21" i="19" s="1"/>
  <c r="AI21" i="6"/>
  <c r="AH21" i="6"/>
  <c r="C21" i="6"/>
  <c r="B21" i="6"/>
  <c r="A21" i="6"/>
  <c r="AJ20" i="6"/>
  <c r="N20" i="19" s="1"/>
  <c r="AI20" i="6"/>
  <c r="AH20" i="6"/>
  <c r="C20" i="6"/>
  <c r="B20" i="6"/>
  <c r="A20" i="6"/>
  <c r="AJ19" i="6"/>
  <c r="N19" i="19" s="1"/>
  <c r="AI19" i="6"/>
  <c r="AH19" i="6"/>
  <c r="C19" i="6"/>
  <c r="B19" i="6"/>
  <c r="A19" i="6"/>
  <c r="AJ18" i="6"/>
  <c r="N18" i="19" s="1"/>
  <c r="AI18" i="6"/>
  <c r="AH18" i="6"/>
  <c r="C18" i="6"/>
  <c r="B18" i="6"/>
  <c r="A18" i="6"/>
  <c r="AJ17" i="6"/>
  <c r="N17" i="19" s="1"/>
  <c r="AI17" i="6"/>
  <c r="AH17" i="6"/>
  <c r="C17" i="6"/>
  <c r="B17" i="6"/>
  <c r="A17" i="6"/>
  <c r="AJ16" i="6"/>
  <c r="N16" i="19" s="1"/>
  <c r="AI16" i="6"/>
  <c r="AH16" i="6"/>
  <c r="C16" i="6"/>
  <c r="B16" i="6"/>
  <c r="A16" i="6"/>
  <c r="AJ15" i="6"/>
  <c r="N15" i="19" s="1"/>
  <c r="AI15" i="6"/>
  <c r="AH15" i="6"/>
  <c r="C15" i="6"/>
  <c r="B15" i="6"/>
  <c r="A15" i="6"/>
  <c r="AJ14" i="6"/>
  <c r="N14" i="19" s="1"/>
  <c r="AI14" i="6"/>
  <c r="AH14" i="6"/>
  <c r="C14" i="6"/>
  <c r="B14" i="6"/>
  <c r="A14" i="6"/>
  <c r="AJ13" i="6"/>
  <c r="N13" i="19" s="1"/>
  <c r="AI13" i="6"/>
  <c r="AH13" i="6"/>
  <c r="C13" i="6"/>
  <c r="B13" i="6"/>
  <c r="A13" i="6"/>
  <c r="AJ12" i="6"/>
  <c r="N12" i="19" s="1"/>
  <c r="AI12" i="6"/>
  <c r="AH12" i="6"/>
  <c r="C12" i="6"/>
  <c r="B12" i="6"/>
  <c r="A12" i="6"/>
  <c r="AJ11" i="6"/>
  <c r="N11" i="19" s="1"/>
  <c r="AI11" i="6"/>
  <c r="AH11" i="6"/>
  <c r="C11" i="6"/>
  <c r="B11" i="6"/>
  <c r="A11" i="6"/>
  <c r="AJ10" i="6"/>
  <c r="N10" i="19" s="1"/>
  <c r="AI10" i="6"/>
  <c r="AH10" i="6"/>
  <c r="C10" i="6"/>
  <c r="B10" i="6"/>
  <c r="A10" i="6"/>
  <c r="A4" i="6"/>
  <c r="AK51" i="30"/>
  <c r="AK52" i="30"/>
  <c r="AK53" i="30"/>
  <c r="AK54" i="30"/>
  <c r="AK55" i="30"/>
  <c r="AJ51" i="30"/>
  <c r="AJ52" i="30"/>
  <c r="AJ53" i="30"/>
  <c r="AJ54" i="30"/>
  <c r="AJ55" i="30"/>
  <c r="AI51" i="30"/>
  <c r="AI52" i="30"/>
  <c r="AI53" i="30"/>
  <c r="AI54" i="30"/>
  <c r="AI55" i="30"/>
  <c r="C51" i="30"/>
  <c r="C52" i="30"/>
  <c r="C53" i="30"/>
  <c r="C54" i="30"/>
  <c r="C55" i="30"/>
  <c r="B51" i="30"/>
  <c r="B52" i="30"/>
  <c r="B53" i="30"/>
  <c r="B54" i="30"/>
  <c r="B55" i="30"/>
  <c r="A51" i="30"/>
  <c r="A52" i="30"/>
  <c r="A53" i="30"/>
  <c r="A54" i="30"/>
  <c r="A55" i="30"/>
  <c r="C51" i="29"/>
  <c r="C52" i="29"/>
  <c r="C53" i="29"/>
  <c r="C54" i="29"/>
  <c r="C55" i="29"/>
  <c r="B51" i="29"/>
  <c r="B52" i="29"/>
  <c r="B53" i="29"/>
  <c r="B54" i="29"/>
  <c r="B55" i="29"/>
  <c r="A51" i="29"/>
  <c r="A52" i="29"/>
  <c r="A53" i="29"/>
  <c r="A54" i="29"/>
  <c r="A55" i="29"/>
  <c r="AI51" i="29"/>
  <c r="AI52" i="29"/>
  <c r="AI53" i="29"/>
  <c r="AI54" i="29"/>
  <c r="AI55" i="29"/>
  <c r="AH51" i="29"/>
  <c r="AH52" i="29"/>
  <c r="AH53" i="29"/>
  <c r="AH54" i="29"/>
  <c r="AH55" i="29"/>
  <c r="AG51" i="29"/>
  <c r="AG52" i="29"/>
  <c r="AG53" i="29"/>
  <c r="AG54" i="29"/>
  <c r="AG55" i="29"/>
  <c r="AK51" i="28"/>
  <c r="AK52" i="28"/>
  <c r="AK53" i="28"/>
  <c r="AK54" i="28"/>
  <c r="AK55" i="28"/>
  <c r="AJ51" i="28"/>
  <c r="AJ52" i="28"/>
  <c r="AJ53" i="28"/>
  <c r="AJ54" i="28"/>
  <c r="AJ55" i="28"/>
  <c r="AI51" i="28"/>
  <c r="AI52" i="28"/>
  <c r="AI53" i="28"/>
  <c r="AI54" i="28"/>
  <c r="AI55" i="28"/>
  <c r="C50" i="28"/>
  <c r="C51" i="28"/>
  <c r="C52" i="28"/>
  <c r="C53" i="28"/>
  <c r="C54" i="28"/>
  <c r="C55" i="28"/>
  <c r="B50" i="28"/>
  <c r="B51" i="28"/>
  <c r="B52" i="28"/>
  <c r="B53" i="28"/>
  <c r="B54" i="28"/>
  <c r="B55" i="28"/>
  <c r="A50" i="28"/>
  <c r="A51" i="28"/>
  <c r="A52" i="28"/>
  <c r="A53" i="28"/>
  <c r="A54" i="28"/>
  <c r="A55" i="28"/>
  <c r="AK51" i="27"/>
  <c r="AK52" i="27"/>
  <c r="AK53" i="27"/>
  <c r="AK54" i="27"/>
  <c r="AK55" i="27"/>
  <c r="AJ51" i="27"/>
  <c r="AJ52" i="27"/>
  <c r="AJ53" i="27"/>
  <c r="AJ54" i="27"/>
  <c r="AJ55" i="27"/>
  <c r="AI51" i="27"/>
  <c r="AI52" i="27"/>
  <c r="AI53" i="27"/>
  <c r="AI54" i="27"/>
  <c r="AI55" i="27"/>
  <c r="C51" i="27"/>
  <c r="C52" i="27"/>
  <c r="C53" i="27"/>
  <c r="C54" i="27"/>
  <c r="C55" i="27"/>
  <c r="B51" i="27"/>
  <c r="B52" i="27"/>
  <c r="B53" i="27"/>
  <c r="B54" i="27"/>
  <c r="B55" i="27"/>
  <c r="A51" i="27"/>
  <c r="A52" i="27"/>
  <c r="A53" i="27"/>
  <c r="A54" i="27"/>
  <c r="A55" i="27"/>
  <c r="AJ52" i="26"/>
  <c r="AJ53" i="26"/>
  <c r="AJ54" i="26"/>
  <c r="AJ55" i="26"/>
  <c r="AI52" i="26"/>
  <c r="AI53" i="26"/>
  <c r="AI54" i="26"/>
  <c r="AI55" i="26"/>
  <c r="AH52" i="26"/>
  <c r="AH53" i="26"/>
  <c r="AH54" i="26"/>
  <c r="AH55" i="26"/>
  <c r="C52" i="26"/>
  <c r="C53" i="26"/>
  <c r="C54" i="26"/>
  <c r="C55" i="26"/>
  <c r="B52" i="26"/>
  <c r="B53" i="26"/>
  <c r="B54" i="26"/>
  <c r="B55" i="26"/>
  <c r="A52" i="26"/>
  <c r="A53" i="26"/>
  <c r="A54" i="26"/>
  <c r="A55" i="26"/>
  <c r="AK50" i="25"/>
  <c r="AK51" i="25"/>
  <c r="AK52" i="25"/>
  <c r="AK53" i="25"/>
  <c r="AK54" i="25"/>
  <c r="AK55" i="25"/>
  <c r="AJ50" i="25"/>
  <c r="AJ51" i="25"/>
  <c r="AJ52" i="25"/>
  <c r="AJ53" i="25"/>
  <c r="AJ54" i="25"/>
  <c r="AJ55" i="25"/>
  <c r="AI52" i="25"/>
  <c r="AI53" i="25"/>
  <c r="AI54" i="25"/>
  <c r="AI55" i="25"/>
  <c r="C52" i="25"/>
  <c r="C53" i="25"/>
  <c r="C54" i="25"/>
  <c r="C55" i="25"/>
  <c r="B52" i="25"/>
  <c r="B53" i="25"/>
  <c r="B54" i="25"/>
  <c r="B55" i="25"/>
  <c r="A52" i="25"/>
  <c r="A53" i="25"/>
  <c r="A54" i="25"/>
  <c r="A55" i="25"/>
  <c r="AJ51" i="24"/>
  <c r="AJ52" i="24"/>
  <c r="AJ53" i="24"/>
  <c r="AJ54" i="24"/>
  <c r="AJ55" i="24"/>
  <c r="AI51" i="24"/>
  <c r="AI52" i="24"/>
  <c r="AI53" i="24"/>
  <c r="AI54" i="24"/>
  <c r="AI55" i="24"/>
  <c r="AH51" i="24"/>
  <c r="AH52" i="24"/>
  <c r="AH53" i="24"/>
  <c r="AH54" i="24"/>
  <c r="AH55" i="24"/>
  <c r="C51" i="24"/>
  <c r="C52" i="24"/>
  <c r="C53" i="24"/>
  <c r="C54" i="24"/>
  <c r="C55" i="24"/>
  <c r="B51" i="24"/>
  <c r="B52" i="24"/>
  <c r="B53" i="24"/>
  <c r="B54" i="24"/>
  <c r="B55" i="24"/>
  <c r="A51" i="24"/>
  <c r="A52" i="24"/>
  <c r="A53" i="24"/>
  <c r="A54" i="24"/>
  <c r="A55" i="24"/>
  <c r="AK51" i="23"/>
  <c r="AK52" i="23"/>
  <c r="AK53" i="23"/>
  <c r="AK54" i="23"/>
  <c r="AK55" i="23"/>
  <c r="AJ51" i="23"/>
  <c r="AJ52" i="23"/>
  <c r="AJ53" i="23"/>
  <c r="AJ54" i="23"/>
  <c r="AJ55" i="23"/>
  <c r="AI51" i="23"/>
  <c r="AI52" i="23"/>
  <c r="AI53" i="23"/>
  <c r="AI54" i="23"/>
  <c r="AI55" i="23"/>
  <c r="C51" i="23"/>
  <c r="C52" i="23"/>
  <c r="C53" i="23"/>
  <c r="C54" i="23"/>
  <c r="C55" i="23"/>
  <c r="B51" i="23"/>
  <c r="B52" i="23"/>
  <c r="B53" i="23"/>
  <c r="B54" i="23"/>
  <c r="B55" i="23"/>
  <c r="A51" i="23"/>
  <c r="A52" i="23"/>
  <c r="A53" i="23"/>
  <c r="A54" i="23"/>
  <c r="A55" i="23"/>
  <c r="AK52" i="22"/>
  <c r="AK53" i="22"/>
  <c r="AK54" i="22"/>
  <c r="AK55" i="22"/>
  <c r="AJ52" i="22"/>
  <c r="AJ53" i="22"/>
  <c r="AJ54" i="22"/>
  <c r="AJ55" i="22"/>
  <c r="AI52" i="22"/>
  <c r="AI53" i="22"/>
  <c r="AI54" i="22"/>
  <c r="AI55" i="22"/>
  <c r="AJ52" i="20"/>
  <c r="AJ53" i="20"/>
  <c r="AJ54" i="20"/>
  <c r="AJ55" i="20"/>
  <c r="AI52" i="20"/>
  <c r="AI53" i="20"/>
  <c r="AI54" i="20"/>
  <c r="AI55" i="20"/>
  <c r="AH52" i="20"/>
  <c r="AH53" i="20"/>
  <c r="AH54" i="20"/>
  <c r="AH55" i="20"/>
  <c r="C52" i="20"/>
  <c r="C53" i="20"/>
  <c r="C54" i="20"/>
  <c r="C55" i="20"/>
  <c r="B52" i="20"/>
  <c r="B53" i="20"/>
  <c r="B54" i="20"/>
  <c r="B55" i="20"/>
  <c r="A52" i="20"/>
  <c r="A53" i="20"/>
  <c r="A54" i="20"/>
  <c r="A55" i="20"/>
  <c r="D60" i="20"/>
  <c r="H60" i="20"/>
  <c r="G60" i="20"/>
  <c r="F60" i="20"/>
  <c r="E60" i="20"/>
  <c r="AG58" i="20"/>
  <c r="AF58" i="20"/>
  <c r="AE58" i="20"/>
  <c r="AD58" i="20"/>
  <c r="AC58" i="20"/>
  <c r="AB58" i="20"/>
  <c r="AA58" i="20"/>
  <c r="Z58" i="20"/>
  <c r="Y58" i="20"/>
  <c r="X58" i="20"/>
  <c r="W58" i="20"/>
  <c r="V58" i="20"/>
  <c r="U58" i="20"/>
  <c r="T58" i="20"/>
  <c r="S58" i="20"/>
  <c r="R58" i="20"/>
  <c r="Q58" i="20"/>
  <c r="P58" i="20"/>
  <c r="O58" i="20"/>
  <c r="N58" i="20"/>
  <c r="M58" i="20"/>
  <c r="L58" i="20"/>
  <c r="K58" i="20"/>
  <c r="J58" i="20"/>
  <c r="I58" i="20"/>
  <c r="H58" i="20"/>
  <c r="G58" i="20"/>
  <c r="F58" i="20"/>
  <c r="E58" i="20"/>
  <c r="D58" i="20"/>
  <c r="AG57" i="20"/>
  <c r="AF57" i="20"/>
  <c r="AE57" i="20"/>
  <c r="AD57" i="20"/>
  <c r="AC57" i="20"/>
  <c r="AB57" i="20"/>
  <c r="AA57" i="20"/>
  <c r="Z57" i="20"/>
  <c r="Y57" i="20"/>
  <c r="X57" i="20"/>
  <c r="W57" i="20"/>
  <c r="V57" i="20"/>
  <c r="U57" i="20"/>
  <c r="T57" i="20"/>
  <c r="S57" i="20"/>
  <c r="R57" i="20"/>
  <c r="Q57" i="20"/>
  <c r="P57" i="20"/>
  <c r="O57" i="20"/>
  <c r="N57" i="20"/>
  <c r="M57" i="20"/>
  <c r="L57" i="20"/>
  <c r="K57" i="20"/>
  <c r="J57" i="20"/>
  <c r="I57" i="20"/>
  <c r="H57" i="20"/>
  <c r="G57" i="20"/>
  <c r="F57" i="20"/>
  <c r="E57" i="20"/>
  <c r="D57" i="20"/>
  <c r="AG56" i="20"/>
  <c r="AF56" i="20"/>
  <c r="AE56" i="20"/>
  <c r="AD56" i="20"/>
  <c r="AC56" i="20"/>
  <c r="AB56" i="20"/>
  <c r="AA56" i="20"/>
  <c r="Z56" i="20"/>
  <c r="Y56" i="20"/>
  <c r="X56" i="20"/>
  <c r="W56" i="20"/>
  <c r="V56" i="20"/>
  <c r="U56" i="20"/>
  <c r="T56" i="20"/>
  <c r="S56" i="20"/>
  <c r="R56" i="20"/>
  <c r="Q56" i="20"/>
  <c r="P56" i="20"/>
  <c r="O56" i="20"/>
  <c r="N56" i="20"/>
  <c r="M56" i="20"/>
  <c r="L56" i="20"/>
  <c r="K56" i="20"/>
  <c r="J56" i="20"/>
  <c r="I56" i="20"/>
  <c r="H56" i="20"/>
  <c r="G56" i="20"/>
  <c r="F56" i="20"/>
  <c r="E56" i="20"/>
  <c r="D56" i="20"/>
  <c r="AJ51" i="20"/>
  <c r="AI51" i="20"/>
  <c r="AH51" i="20"/>
  <c r="C51" i="20"/>
  <c r="B51" i="20"/>
  <c r="A51" i="20"/>
  <c r="AK52" i="9"/>
  <c r="AK53" i="9"/>
  <c r="AK54" i="9"/>
  <c r="AK55" i="9"/>
  <c r="AJ52" i="9"/>
  <c r="AJ53" i="9"/>
  <c r="AJ54" i="9"/>
  <c r="AJ55" i="9"/>
  <c r="AI52" i="9"/>
  <c r="AI53" i="9"/>
  <c r="AI54" i="9"/>
  <c r="AI55" i="9"/>
  <c r="C51" i="9"/>
  <c r="C52" i="9"/>
  <c r="C53" i="9"/>
  <c r="C54" i="9"/>
  <c r="C55" i="9"/>
  <c r="B50" i="9"/>
  <c r="B51" i="9"/>
  <c r="B52" i="9"/>
  <c r="B53" i="9"/>
  <c r="B54" i="9"/>
  <c r="B55" i="9"/>
  <c r="A50" i="9"/>
  <c r="A51" i="9"/>
  <c r="A52" i="9"/>
  <c r="A53" i="9"/>
  <c r="A54" i="9"/>
  <c r="A55" i="9"/>
  <c r="J40" i="4" l="1"/>
  <c r="J39" i="4"/>
  <c r="I60" i="20"/>
  <c r="I60" i="6"/>
  <c r="N9" i="19" s="1"/>
  <c r="DK26" i="3" l="1"/>
  <c r="A3" i="30" l="1"/>
  <c r="A3" i="29"/>
  <c r="A3" i="28"/>
  <c r="A3" i="27"/>
  <c r="A3" i="26"/>
  <c r="A3" i="25"/>
  <c r="A3" i="24"/>
  <c r="A3" i="23"/>
  <c r="A3" i="22"/>
  <c r="A3" i="20"/>
  <c r="A3" i="9"/>
  <c r="M54" i="19"/>
  <c r="E1" i="3" l="1"/>
  <c r="AK12" i="30" l="1"/>
  <c r="AJ42" i="20" l="1"/>
  <c r="E29" i="3" l="1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A4" i="30" l="1"/>
  <c r="A4" i="29"/>
  <c r="A4" i="28"/>
  <c r="A4" i="27"/>
  <c r="A4" i="26"/>
  <c r="A4" i="25"/>
  <c r="A4" i="24"/>
  <c r="A4" i="23"/>
  <c r="A4" i="22"/>
  <c r="A4" i="20"/>
  <c r="A4" i="9"/>
  <c r="L54" i="19" l="1"/>
  <c r="K54" i="19"/>
  <c r="J54" i="19"/>
  <c r="I54" i="19"/>
  <c r="H54" i="19"/>
  <c r="G54" i="19"/>
  <c r="F54" i="19"/>
  <c r="E54" i="19"/>
  <c r="D54" i="19"/>
  <c r="H60" i="30"/>
  <c r="G60" i="30"/>
  <c r="F60" i="30"/>
  <c r="E60" i="30"/>
  <c r="D60" i="30"/>
  <c r="AH58" i="30"/>
  <c r="AG58" i="30"/>
  <c r="AF58" i="30"/>
  <c r="AE58" i="30"/>
  <c r="AD58" i="30"/>
  <c r="AC58" i="30"/>
  <c r="AB58" i="30"/>
  <c r="AA58" i="30"/>
  <c r="Z58" i="30"/>
  <c r="Y58" i="30"/>
  <c r="X58" i="30"/>
  <c r="W58" i="30"/>
  <c r="V58" i="30"/>
  <c r="U58" i="30"/>
  <c r="T58" i="30"/>
  <c r="S58" i="30"/>
  <c r="R58" i="30"/>
  <c r="Q58" i="30"/>
  <c r="P58" i="30"/>
  <c r="O58" i="30"/>
  <c r="N58" i="30"/>
  <c r="M58" i="30"/>
  <c r="L58" i="30"/>
  <c r="K58" i="30"/>
  <c r="J58" i="30"/>
  <c r="I58" i="30"/>
  <c r="H58" i="30"/>
  <c r="G58" i="30"/>
  <c r="F58" i="30"/>
  <c r="E58" i="30"/>
  <c r="D58" i="30"/>
  <c r="AH57" i="30"/>
  <c r="AG57" i="30"/>
  <c r="AF57" i="30"/>
  <c r="AE57" i="30"/>
  <c r="AD57" i="30"/>
  <c r="AC57" i="30"/>
  <c r="AB57" i="30"/>
  <c r="AA57" i="30"/>
  <c r="Z57" i="30"/>
  <c r="Y57" i="30"/>
  <c r="X57" i="30"/>
  <c r="W57" i="30"/>
  <c r="V57" i="30"/>
  <c r="U57" i="30"/>
  <c r="T57" i="30"/>
  <c r="S57" i="30"/>
  <c r="R57" i="30"/>
  <c r="Q57" i="30"/>
  <c r="P57" i="30"/>
  <c r="O57" i="30"/>
  <c r="N57" i="30"/>
  <c r="M57" i="30"/>
  <c r="L57" i="30"/>
  <c r="K57" i="30"/>
  <c r="J57" i="30"/>
  <c r="I57" i="30"/>
  <c r="H57" i="30"/>
  <c r="G57" i="30"/>
  <c r="F57" i="30"/>
  <c r="E57" i="30"/>
  <c r="D57" i="30"/>
  <c r="AH56" i="30"/>
  <c r="AG56" i="30"/>
  <c r="AF56" i="30"/>
  <c r="AE56" i="30"/>
  <c r="AD56" i="30"/>
  <c r="AC56" i="30"/>
  <c r="AB56" i="30"/>
  <c r="AA56" i="30"/>
  <c r="Z56" i="30"/>
  <c r="Y56" i="30"/>
  <c r="X56" i="30"/>
  <c r="W56" i="30"/>
  <c r="V56" i="30"/>
  <c r="U56" i="30"/>
  <c r="T56" i="30"/>
  <c r="S56" i="30"/>
  <c r="R56" i="30"/>
  <c r="Q56" i="30"/>
  <c r="P56" i="30"/>
  <c r="O56" i="30"/>
  <c r="N56" i="30"/>
  <c r="M56" i="30"/>
  <c r="L56" i="30"/>
  <c r="K56" i="30"/>
  <c r="J56" i="30"/>
  <c r="I56" i="30"/>
  <c r="H56" i="30"/>
  <c r="G56" i="30"/>
  <c r="F56" i="30"/>
  <c r="E56" i="30"/>
  <c r="D56" i="30"/>
  <c r="M53" i="19"/>
  <c r="M52" i="19"/>
  <c r="M51" i="19"/>
  <c r="AK50" i="30"/>
  <c r="M50" i="19" s="1"/>
  <c r="AJ50" i="30"/>
  <c r="AI50" i="30"/>
  <c r="C50" i="30"/>
  <c r="B50" i="30"/>
  <c r="A50" i="30"/>
  <c r="AK49" i="30"/>
  <c r="M49" i="19" s="1"/>
  <c r="AJ49" i="30"/>
  <c r="AI49" i="30"/>
  <c r="C49" i="30"/>
  <c r="B49" i="30"/>
  <c r="A49" i="30"/>
  <c r="AK48" i="30"/>
  <c r="M48" i="19" s="1"/>
  <c r="AJ48" i="30"/>
  <c r="AI48" i="30"/>
  <c r="C48" i="30"/>
  <c r="B48" i="30"/>
  <c r="A48" i="30"/>
  <c r="AK47" i="30"/>
  <c r="M47" i="19" s="1"/>
  <c r="AJ47" i="30"/>
  <c r="AI47" i="30"/>
  <c r="C47" i="30"/>
  <c r="B47" i="30"/>
  <c r="A47" i="30"/>
  <c r="AK46" i="30"/>
  <c r="M46" i="19" s="1"/>
  <c r="AJ46" i="30"/>
  <c r="AI46" i="30"/>
  <c r="C46" i="30"/>
  <c r="B46" i="30"/>
  <c r="A46" i="30"/>
  <c r="AK45" i="30"/>
  <c r="M45" i="19" s="1"/>
  <c r="AJ45" i="30"/>
  <c r="AI45" i="30"/>
  <c r="C45" i="30"/>
  <c r="B45" i="30"/>
  <c r="A45" i="30"/>
  <c r="AK44" i="30"/>
  <c r="M44" i="19" s="1"/>
  <c r="AJ44" i="30"/>
  <c r="AI44" i="30"/>
  <c r="C44" i="30"/>
  <c r="B44" i="30"/>
  <c r="A44" i="30"/>
  <c r="AK43" i="30"/>
  <c r="M43" i="19" s="1"/>
  <c r="AJ43" i="30"/>
  <c r="AI43" i="30"/>
  <c r="C43" i="30"/>
  <c r="B43" i="30"/>
  <c r="A43" i="30"/>
  <c r="AK42" i="30"/>
  <c r="M42" i="19" s="1"/>
  <c r="AJ42" i="30"/>
  <c r="AI42" i="30"/>
  <c r="C42" i="30"/>
  <c r="B42" i="30"/>
  <c r="A42" i="30"/>
  <c r="AK41" i="30"/>
  <c r="M41" i="19" s="1"/>
  <c r="AJ41" i="30"/>
  <c r="AI41" i="30"/>
  <c r="C41" i="30"/>
  <c r="B41" i="30"/>
  <c r="A41" i="30"/>
  <c r="AK40" i="30"/>
  <c r="M40" i="19" s="1"/>
  <c r="AJ40" i="30"/>
  <c r="AI40" i="30"/>
  <c r="C40" i="30"/>
  <c r="B40" i="30"/>
  <c r="A40" i="30"/>
  <c r="AK39" i="30"/>
  <c r="M39" i="19" s="1"/>
  <c r="AJ39" i="30"/>
  <c r="AI39" i="30"/>
  <c r="C39" i="30"/>
  <c r="B39" i="30"/>
  <c r="A39" i="30"/>
  <c r="AK38" i="30"/>
  <c r="M38" i="19" s="1"/>
  <c r="AJ38" i="30"/>
  <c r="AI38" i="30"/>
  <c r="C38" i="30"/>
  <c r="B38" i="30"/>
  <c r="A38" i="30"/>
  <c r="AK37" i="30"/>
  <c r="M37" i="19" s="1"/>
  <c r="AJ37" i="30"/>
  <c r="AI37" i="30"/>
  <c r="C37" i="30"/>
  <c r="B37" i="30"/>
  <c r="A37" i="30"/>
  <c r="AK36" i="30"/>
  <c r="M36" i="19" s="1"/>
  <c r="AJ36" i="30"/>
  <c r="AI36" i="30"/>
  <c r="C36" i="30"/>
  <c r="B36" i="30"/>
  <c r="A36" i="30"/>
  <c r="AK35" i="30"/>
  <c r="M35" i="19" s="1"/>
  <c r="AJ35" i="30"/>
  <c r="AI35" i="30"/>
  <c r="C35" i="30"/>
  <c r="B35" i="30"/>
  <c r="A35" i="30"/>
  <c r="AK34" i="30"/>
  <c r="M34" i="19" s="1"/>
  <c r="AJ34" i="30"/>
  <c r="AI34" i="30"/>
  <c r="C34" i="30"/>
  <c r="B34" i="30"/>
  <c r="A34" i="30"/>
  <c r="AK33" i="30"/>
  <c r="M33" i="19" s="1"/>
  <c r="AJ33" i="30"/>
  <c r="AI33" i="30"/>
  <c r="C33" i="30"/>
  <c r="B33" i="30"/>
  <c r="A33" i="30"/>
  <c r="AK32" i="30"/>
  <c r="M32" i="19" s="1"/>
  <c r="AJ32" i="30"/>
  <c r="AI32" i="30"/>
  <c r="C32" i="30"/>
  <c r="B32" i="30"/>
  <c r="A32" i="30"/>
  <c r="AK31" i="30"/>
  <c r="M31" i="19" s="1"/>
  <c r="AJ31" i="30"/>
  <c r="AI31" i="30"/>
  <c r="C31" i="30"/>
  <c r="B31" i="30"/>
  <c r="A31" i="30"/>
  <c r="AK30" i="30"/>
  <c r="M30" i="19" s="1"/>
  <c r="AJ30" i="30"/>
  <c r="AI30" i="30"/>
  <c r="C30" i="30"/>
  <c r="B30" i="30"/>
  <c r="A30" i="30"/>
  <c r="AK29" i="30"/>
  <c r="M29" i="19" s="1"/>
  <c r="AJ29" i="30"/>
  <c r="AI29" i="30"/>
  <c r="C29" i="30"/>
  <c r="B29" i="30"/>
  <c r="A29" i="30"/>
  <c r="AK28" i="30"/>
  <c r="M28" i="19" s="1"/>
  <c r="AJ28" i="30"/>
  <c r="AI28" i="30"/>
  <c r="C28" i="30"/>
  <c r="B28" i="30"/>
  <c r="A28" i="30"/>
  <c r="AK27" i="30"/>
  <c r="M27" i="19" s="1"/>
  <c r="AJ27" i="30"/>
  <c r="AI27" i="30"/>
  <c r="C27" i="30"/>
  <c r="B27" i="30"/>
  <c r="A27" i="30"/>
  <c r="AK26" i="30"/>
  <c r="M26" i="19" s="1"/>
  <c r="AJ26" i="30"/>
  <c r="AI26" i="30"/>
  <c r="C26" i="30"/>
  <c r="B26" i="30"/>
  <c r="A26" i="30"/>
  <c r="AK25" i="30"/>
  <c r="M25" i="19" s="1"/>
  <c r="AJ25" i="30"/>
  <c r="AI25" i="30"/>
  <c r="C25" i="30"/>
  <c r="B25" i="30"/>
  <c r="A25" i="30"/>
  <c r="AK24" i="30"/>
  <c r="M24" i="19" s="1"/>
  <c r="AJ24" i="30"/>
  <c r="AI24" i="30"/>
  <c r="C24" i="30"/>
  <c r="B24" i="30"/>
  <c r="A24" i="30"/>
  <c r="AK23" i="30"/>
  <c r="M23" i="19" s="1"/>
  <c r="AJ23" i="30"/>
  <c r="AI23" i="30"/>
  <c r="C23" i="30"/>
  <c r="B23" i="30"/>
  <c r="A23" i="30"/>
  <c r="AK22" i="30"/>
  <c r="M22" i="19" s="1"/>
  <c r="AJ22" i="30"/>
  <c r="AI22" i="30"/>
  <c r="C22" i="30"/>
  <c r="B22" i="30"/>
  <c r="A22" i="30"/>
  <c r="AK21" i="30"/>
  <c r="M21" i="19" s="1"/>
  <c r="AJ21" i="30"/>
  <c r="AI21" i="30"/>
  <c r="C21" i="30"/>
  <c r="B21" i="30"/>
  <c r="A21" i="30"/>
  <c r="AK20" i="30"/>
  <c r="M20" i="19" s="1"/>
  <c r="AJ20" i="30"/>
  <c r="AI20" i="30"/>
  <c r="C20" i="30"/>
  <c r="B20" i="30"/>
  <c r="A20" i="30"/>
  <c r="AK19" i="30"/>
  <c r="M19" i="19" s="1"/>
  <c r="AJ19" i="30"/>
  <c r="AI19" i="30"/>
  <c r="C19" i="30"/>
  <c r="B19" i="30"/>
  <c r="A19" i="30"/>
  <c r="AK18" i="30"/>
  <c r="M18" i="19" s="1"/>
  <c r="AJ18" i="30"/>
  <c r="AI18" i="30"/>
  <c r="C18" i="30"/>
  <c r="B18" i="30"/>
  <c r="A18" i="30"/>
  <c r="AK17" i="30"/>
  <c r="M17" i="19" s="1"/>
  <c r="AJ17" i="30"/>
  <c r="AI17" i="30"/>
  <c r="C17" i="30"/>
  <c r="B17" i="30"/>
  <c r="A17" i="30"/>
  <c r="AK16" i="30"/>
  <c r="M16" i="19" s="1"/>
  <c r="AJ16" i="30"/>
  <c r="AI16" i="30"/>
  <c r="C16" i="30"/>
  <c r="B16" i="30"/>
  <c r="A16" i="30"/>
  <c r="AK15" i="30"/>
  <c r="M15" i="19" s="1"/>
  <c r="AJ15" i="30"/>
  <c r="AI15" i="30"/>
  <c r="C15" i="30"/>
  <c r="B15" i="30"/>
  <c r="A15" i="30"/>
  <c r="AK14" i="30"/>
  <c r="M14" i="19" s="1"/>
  <c r="AJ14" i="30"/>
  <c r="AI14" i="30"/>
  <c r="C14" i="30"/>
  <c r="B14" i="30"/>
  <c r="A14" i="30"/>
  <c r="AK13" i="30"/>
  <c r="M13" i="19" s="1"/>
  <c r="AJ13" i="30"/>
  <c r="AI13" i="30"/>
  <c r="C13" i="30"/>
  <c r="B13" i="30"/>
  <c r="A13" i="30"/>
  <c r="M12" i="19"/>
  <c r="AJ12" i="30"/>
  <c r="AI12" i="30"/>
  <c r="C12" i="30"/>
  <c r="B12" i="30"/>
  <c r="A12" i="30"/>
  <c r="AK11" i="30"/>
  <c r="M11" i="19" s="1"/>
  <c r="AJ11" i="30"/>
  <c r="AI11" i="30"/>
  <c r="C11" i="30"/>
  <c r="B11" i="30"/>
  <c r="A11" i="30"/>
  <c r="AK10" i="30"/>
  <c r="M10" i="19" s="1"/>
  <c r="AJ10" i="30"/>
  <c r="AI10" i="30"/>
  <c r="C10" i="30"/>
  <c r="B10" i="30"/>
  <c r="A10" i="30"/>
  <c r="H60" i="29"/>
  <c r="G60" i="29"/>
  <c r="F60" i="29"/>
  <c r="E60" i="29"/>
  <c r="D60" i="29"/>
  <c r="AF58" i="29"/>
  <c r="AE58" i="29"/>
  <c r="AD58" i="29"/>
  <c r="AC58" i="29"/>
  <c r="AB58" i="29"/>
  <c r="AA58" i="29"/>
  <c r="Z58" i="29"/>
  <c r="Y58" i="29"/>
  <c r="X58" i="29"/>
  <c r="W58" i="29"/>
  <c r="V58" i="29"/>
  <c r="U58" i="29"/>
  <c r="T58" i="29"/>
  <c r="S58" i="29"/>
  <c r="R58" i="29"/>
  <c r="Q58" i="29"/>
  <c r="P58" i="29"/>
  <c r="O58" i="29"/>
  <c r="N58" i="29"/>
  <c r="M58" i="29"/>
  <c r="L58" i="29"/>
  <c r="K58" i="29"/>
  <c r="J58" i="29"/>
  <c r="I58" i="29"/>
  <c r="H58" i="29"/>
  <c r="G58" i="29"/>
  <c r="F58" i="29"/>
  <c r="E58" i="29"/>
  <c r="D58" i="29"/>
  <c r="AF57" i="29"/>
  <c r="AE57" i="29"/>
  <c r="AD57" i="29"/>
  <c r="AC57" i="29"/>
  <c r="AB57" i="29"/>
  <c r="AA57" i="29"/>
  <c r="Z57" i="29"/>
  <c r="Y57" i="29"/>
  <c r="X57" i="29"/>
  <c r="W57" i="29"/>
  <c r="V57" i="29"/>
  <c r="U57" i="29"/>
  <c r="T57" i="29"/>
  <c r="S57" i="29"/>
  <c r="R57" i="29"/>
  <c r="Q57" i="29"/>
  <c r="P57" i="29"/>
  <c r="O57" i="29"/>
  <c r="N57" i="29"/>
  <c r="M57" i="29"/>
  <c r="L57" i="29"/>
  <c r="K57" i="29"/>
  <c r="J57" i="29"/>
  <c r="I57" i="29"/>
  <c r="H57" i="29"/>
  <c r="G57" i="29"/>
  <c r="F57" i="29"/>
  <c r="E57" i="29"/>
  <c r="D57" i="29"/>
  <c r="AF56" i="29"/>
  <c r="AE56" i="29"/>
  <c r="AD56" i="29"/>
  <c r="AC56" i="29"/>
  <c r="AB56" i="29"/>
  <c r="AA56" i="29"/>
  <c r="Z56" i="29"/>
  <c r="Y56" i="29"/>
  <c r="X56" i="29"/>
  <c r="W56" i="29"/>
  <c r="V56" i="29"/>
  <c r="U56" i="29"/>
  <c r="T56" i="29"/>
  <c r="S56" i="29"/>
  <c r="R56" i="29"/>
  <c r="Q56" i="29"/>
  <c r="P56" i="29"/>
  <c r="O56" i="29"/>
  <c r="N56" i="29"/>
  <c r="M56" i="29"/>
  <c r="L56" i="29"/>
  <c r="K56" i="29"/>
  <c r="J56" i="29"/>
  <c r="I56" i="29"/>
  <c r="H56" i="29"/>
  <c r="G56" i="29"/>
  <c r="F56" i="29"/>
  <c r="E56" i="29"/>
  <c r="D56" i="29"/>
  <c r="L53" i="19"/>
  <c r="L52" i="19"/>
  <c r="L51" i="19"/>
  <c r="AI50" i="29"/>
  <c r="L50" i="19" s="1"/>
  <c r="AH50" i="29"/>
  <c r="AG50" i="29"/>
  <c r="C50" i="29"/>
  <c r="B50" i="29"/>
  <c r="A50" i="29"/>
  <c r="AI49" i="29"/>
  <c r="L49" i="19" s="1"/>
  <c r="AH49" i="29"/>
  <c r="AG49" i="29"/>
  <c r="C49" i="29"/>
  <c r="B49" i="29"/>
  <c r="A49" i="29"/>
  <c r="AI48" i="29"/>
  <c r="L48" i="19" s="1"/>
  <c r="AH48" i="29"/>
  <c r="AG48" i="29"/>
  <c r="C48" i="29"/>
  <c r="B48" i="29"/>
  <c r="A48" i="29"/>
  <c r="AI47" i="29"/>
  <c r="L47" i="19" s="1"/>
  <c r="AH47" i="29"/>
  <c r="AG47" i="29"/>
  <c r="C47" i="29"/>
  <c r="B47" i="29"/>
  <c r="A47" i="29"/>
  <c r="AI46" i="29"/>
  <c r="L46" i="19" s="1"/>
  <c r="AH46" i="29"/>
  <c r="AG46" i="29"/>
  <c r="C46" i="29"/>
  <c r="B46" i="29"/>
  <c r="A46" i="29"/>
  <c r="AI45" i="29"/>
  <c r="L45" i="19" s="1"/>
  <c r="AH45" i="29"/>
  <c r="AG45" i="29"/>
  <c r="C45" i="29"/>
  <c r="B45" i="29"/>
  <c r="A45" i="29"/>
  <c r="AI44" i="29"/>
  <c r="L44" i="19" s="1"/>
  <c r="AH44" i="29"/>
  <c r="AG44" i="29"/>
  <c r="C44" i="29"/>
  <c r="B44" i="29"/>
  <c r="A44" i="29"/>
  <c r="AI43" i="29"/>
  <c r="L43" i="19" s="1"/>
  <c r="AH43" i="29"/>
  <c r="AG43" i="29"/>
  <c r="C43" i="29"/>
  <c r="B43" i="29"/>
  <c r="A43" i="29"/>
  <c r="AI42" i="29"/>
  <c r="L42" i="19" s="1"/>
  <c r="AH42" i="29"/>
  <c r="AG42" i="29"/>
  <c r="C42" i="29"/>
  <c r="B42" i="29"/>
  <c r="A42" i="29"/>
  <c r="AI41" i="29"/>
  <c r="L41" i="19" s="1"/>
  <c r="AH41" i="29"/>
  <c r="AG41" i="29"/>
  <c r="C41" i="29"/>
  <c r="B41" i="29"/>
  <c r="A41" i="29"/>
  <c r="AI40" i="29"/>
  <c r="L40" i="19" s="1"/>
  <c r="AH40" i="29"/>
  <c r="AG40" i="29"/>
  <c r="C40" i="29"/>
  <c r="B40" i="29"/>
  <c r="A40" i="29"/>
  <c r="AI39" i="29"/>
  <c r="L39" i="19" s="1"/>
  <c r="AH39" i="29"/>
  <c r="AG39" i="29"/>
  <c r="C39" i="29"/>
  <c r="B39" i="29"/>
  <c r="A39" i="29"/>
  <c r="AI38" i="29"/>
  <c r="L38" i="19" s="1"/>
  <c r="AH38" i="29"/>
  <c r="AG38" i="29"/>
  <c r="C38" i="29"/>
  <c r="B38" i="29"/>
  <c r="A38" i="29"/>
  <c r="AI37" i="29"/>
  <c r="L37" i="19" s="1"/>
  <c r="AH37" i="29"/>
  <c r="AG37" i="29"/>
  <c r="C37" i="29"/>
  <c r="B37" i="29"/>
  <c r="A37" i="29"/>
  <c r="AI36" i="29"/>
  <c r="L36" i="19" s="1"/>
  <c r="AH36" i="29"/>
  <c r="AG36" i="29"/>
  <c r="C36" i="29"/>
  <c r="B36" i="29"/>
  <c r="A36" i="29"/>
  <c r="AI35" i="29"/>
  <c r="L35" i="19" s="1"/>
  <c r="AH35" i="29"/>
  <c r="AG35" i="29"/>
  <c r="C35" i="29"/>
  <c r="B35" i="29"/>
  <c r="A35" i="29"/>
  <c r="AI34" i="29"/>
  <c r="L34" i="19" s="1"/>
  <c r="AH34" i="29"/>
  <c r="AG34" i="29"/>
  <c r="C34" i="29"/>
  <c r="B34" i="29"/>
  <c r="A34" i="29"/>
  <c r="AI33" i="29"/>
  <c r="L33" i="19" s="1"/>
  <c r="AH33" i="29"/>
  <c r="AG33" i="29"/>
  <c r="C33" i="29"/>
  <c r="B33" i="29"/>
  <c r="A33" i="29"/>
  <c r="AI32" i="29"/>
  <c r="L32" i="19" s="1"/>
  <c r="AH32" i="29"/>
  <c r="AG32" i="29"/>
  <c r="C32" i="29"/>
  <c r="B32" i="29"/>
  <c r="A32" i="29"/>
  <c r="AI31" i="29"/>
  <c r="L31" i="19" s="1"/>
  <c r="AH31" i="29"/>
  <c r="AG31" i="29"/>
  <c r="C31" i="29"/>
  <c r="B31" i="29"/>
  <c r="A31" i="29"/>
  <c r="AI30" i="29"/>
  <c r="L30" i="19" s="1"/>
  <c r="AH30" i="29"/>
  <c r="AG30" i="29"/>
  <c r="C30" i="29"/>
  <c r="B30" i="29"/>
  <c r="A30" i="29"/>
  <c r="AI29" i="29"/>
  <c r="L29" i="19" s="1"/>
  <c r="AH29" i="29"/>
  <c r="AG29" i="29"/>
  <c r="C29" i="29"/>
  <c r="B29" i="29"/>
  <c r="A29" i="29"/>
  <c r="AI28" i="29"/>
  <c r="L28" i="19" s="1"/>
  <c r="AH28" i="29"/>
  <c r="AG28" i="29"/>
  <c r="C28" i="29"/>
  <c r="B28" i="29"/>
  <c r="A28" i="29"/>
  <c r="AI27" i="29"/>
  <c r="L27" i="19" s="1"/>
  <c r="AH27" i="29"/>
  <c r="AG27" i="29"/>
  <c r="C27" i="29"/>
  <c r="B27" i="29"/>
  <c r="A27" i="29"/>
  <c r="AI26" i="29"/>
  <c r="L26" i="19" s="1"/>
  <c r="AH26" i="29"/>
  <c r="AG26" i="29"/>
  <c r="C26" i="29"/>
  <c r="B26" i="29"/>
  <c r="A26" i="29"/>
  <c r="AI25" i="29"/>
  <c r="L25" i="19" s="1"/>
  <c r="AH25" i="29"/>
  <c r="AG25" i="29"/>
  <c r="C25" i="29"/>
  <c r="B25" i="29"/>
  <c r="A25" i="29"/>
  <c r="AI24" i="29"/>
  <c r="L24" i="19" s="1"/>
  <c r="AH24" i="29"/>
  <c r="AG24" i="29"/>
  <c r="C24" i="29"/>
  <c r="B24" i="29"/>
  <c r="A24" i="29"/>
  <c r="AI23" i="29"/>
  <c r="L23" i="19" s="1"/>
  <c r="AH23" i="29"/>
  <c r="AG23" i="29"/>
  <c r="C23" i="29"/>
  <c r="B23" i="29"/>
  <c r="A23" i="29"/>
  <c r="AI22" i="29"/>
  <c r="L22" i="19" s="1"/>
  <c r="AH22" i="29"/>
  <c r="AG22" i="29"/>
  <c r="C22" i="29"/>
  <c r="B22" i="29"/>
  <c r="A22" i="29"/>
  <c r="AI21" i="29"/>
  <c r="L21" i="19" s="1"/>
  <c r="AH21" i="29"/>
  <c r="AG21" i="29"/>
  <c r="C21" i="29"/>
  <c r="B21" i="29"/>
  <c r="A21" i="29"/>
  <c r="AI20" i="29"/>
  <c r="L20" i="19" s="1"/>
  <c r="AH20" i="29"/>
  <c r="AG20" i="29"/>
  <c r="C20" i="29"/>
  <c r="B20" i="29"/>
  <c r="A20" i="29"/>
  <c r="AI19" i="29"/>
  <c r="L19" i="19" s="1"/>
  <c r="AH19" i="29"/>
  <c r="AG19" i="29"/>
  <c r="C19" i="29"/>
  <c r="B19" i="29"/>
  <c r="A19" i="29"/>
  <c r="AI18" i="29"/>
  <c r="L18" i="19" s="1"/>
  <c r="AH18" i="29"/>
  <c r="AG18" i="29"/>
  <c r="C18" i="29"/>
  <c r="B18" i="29"/>
  <c r="A18" i="29"/>
  <c r="AI17" i="29"/>
  <c r="L17" i="19" s="1"/>
  <c r="AH17" i="29"/>
  <c r="AG17" i="29"/>
  <c r="C17" i="29"/>
  <c r="B17" i="29"/>
  <c r="A17" i="29"/>
  <c r="AI16" i="29"/>
  <c r="L16" i="19" s="1"/>
  <c r="AH16" i="29"/>
  <c r="AG16" i="29"/>
  <c r="C16" i="29"/>
  <c r="B16" i="29"/>
  <c r="A16" i="29"/>
  <c r="AI15" i="29"/>
  <c r="L15" i="19" s="1"/>
  <c r="AH15" i="29"/>
  <c r="AG15" i="29"/>
  <c r="C15" i="29"/>
  <c r="B15" i="29"/>
  <c r="A15" i="29"/>
  <c r="AI14" i="29"/>
  <c r="L14" i="19" s="1"/>
  <c r="AH14" i="29"/>
  <c r="AG14" i="29"/>
  <c r="C14" i="29"/>
  <c r="B14" i="29"/>
  <c r="A14" i="29"/>
  <c r="AI13" i="29"/>
  <c r="L13" i="19" s="1"/>
  <c r="AH13" i="29"/>
  <c r="AG13" i="29"/>
  <c r="C13" i="29"/>
  <c r="B13" i="29"/>
  <c r="A13" i="29"/>
  <c r="AI12" i="29"/>
  <c r="L12" i="19" s="1"/>
  <c r="AH12" i="29"/>
  <c r="AG12" i="29"/>
  <c r="C12" i="29"/>
  <c r="B12" i="29"/>
  <c r="A12" i="29"/>
  <c r="AI11" i="29"/>
  <c r="L11" i="19" s="1"/>
  <c r="AH11" i="29"/>
  <c r="AG11" i="29"/>
  <c r="C11" i="29"/>
  <c r="B11" i="29"/>
  <c r="A11" i="29"/>
  <c r="AI10" i="29"/>
  <c r="L10" i="19" s="1"/>
  <c r="AH10" i="29"/>
  <c r="AG10" i="29"/>
  <c r="C10" i="29"/>
  <c r="B10" i="29"/>
  <c r="A10" i="29"/>
  <c r="H60" i="28"/>
  <c r="G60" i="28"/>
  <c r="F60" i="28"/>
  <c r="E60" i="28"/>
  <c r="D60" i="28"/>
  <c r="AH58" i="28"/>
  <c r="AG58" i="28"/>
  <c r="AF58" i="28"/>
  <c r="AE58" i="28"/>
  <c r="AD58" i="28"/>
  <c r="AC58" i="28"/>
  <c r="AB58" i="28"/>
  <c r="AA58" i="28"/>
  <c r="Z58" i="28"/>
  <c r="Y58" i="28"/>
  <c r="X58" i="28"/>
  <c r="W58" i="28"/>
  <c r="V58" i="28"/>
  <c r="U58" i="28"/>
  <c r="T58" i="28"/>
  <c r="S58" i="28"/>
  <c r="R58" i="28"/>
  <c r="Q58" i="28"/>
  <c r="P58" i="28"/>
  <c r="O58" i="28"/>
  <c r="N58" i="28"/>
  <c r="M58" i="28"/>
  <c r="L58" i="28"/>
  <c r="K58" i="28"/>
  <c r="J58" i="28"/>
  <c r="I58" i="28"/>
  <c r="H58" i="28"/>
  <c r="G58" i="28"/>
  <c r="F58" i="28"/>
  <c r="E58" i="28"/>
  <c r="D58" i="28"/>
  <c r="AH57" i="28"/>
  <c r="AG57" i="28"/>
  <c r="AF57" i="28"/>
  <c r="AE57" i="28"/>
  <c r="AD57" i="28"/>
  <c r="AC57" i="28"/>
  <c r="AB57" i="28"/>
  <c r="AA57" i="28"/>
  <c r="Z57" i="28"/>
  <c r="Y57" i="28"/>
  <c r="X57" i="28"/>
  <c r="W57" i="28"/>
  <c r="V57" i="28"/>
  <c r="U57" i="28"/>
  <c r="T57" i="28"/>
  <c r="S57" i="28"/>
  <c r="R57" i="28"/>
  <c r="Q57" i="28"/>
  <c r="P57" i="28"/>
  <c r="O57" i="28"/>
  <c r="N57" i="28"/>
  <c r="M57" i="28"/>
  <c r="L57" i="28"/>
  <c r="K57" i="28"/>
  <c r="J57" i="28"/>
  <c r="I57" i="28"/>
  <c r="H57" i="28"/>
  <c r="G57" i="28"/>
  <c r="F57" i="28"/>
  <c r="E57" i="28"/>
  <c r="D57" i="28"/>
  <c r="AH56" i="28"/>
  <c r="AG56" i="28"/>
  <c r="AF56" i="28"/>
  <c r="AE56" i="28"/>
  <c r="AD56" i="28"/>
  <c r="AC56" i="28"/>
  <c r="AB56" i="28"/>
  <c r="AA56" i="28"/>
  <c r="Z56" i="28"/>
  <c r="Y56" i="28"/>
  <c r="X56" i="28"/>
  <c r="W56" i="28"/>
  <c r="V56" i="28"/>
  <c r="U56" i="28"/>
  <c r="T56" i="28"/>
  <c r="S56" i="28"/>
  <c r="R56" i="28"/>
  <c r="Q56" i="28"/>
  <c r="P56" i="28"/>
  <c r="O56" i="28"/>
  <c r="N56" i="28"/>
  <c r="M56" i="28"/>
  <c r="L56" i="28"/>
  <c r="K56" i="28"/>
  <c r="J56" i="28"/>
  <c r="I56" i="28"/>
  <c r="H56" i="28"/>
  <c r="G56" i="28"/>
  <c r="F56" i="28"/>
  <c r="E56" i="28"/>
  <c r="D56" i="28"/>
  <c r="K53" i="19"/>
  <c r="K52" i="19"/>
  <c r="K51" i="19"/>
  <c r="AK50" i="28"/>
  <c r="K50" i="19" s="1"/>
  <c r="AJ50" i="28"/>
  <c r="AI50" i="28"/>
  <c r="AK49" i="28"/>
  <c r="K49" i="19" s="1"/>
  <c r="AJ49" i="28"/>
  <c r="AI49" i="28"/>
  <c r="C49" i="28"/>
  <c r="B49" i="28"/>
  <c r="A49" i="28"/>
  <c r="AK48" i="28"/>
  <c r="K48" i="19" s="1"/>
  <c r="AJ48" i="28"/>
  <c r="AI48" i="28"/>
  <c r="C48" i="28"/>
  <c r="B48" i="28"/>
  <c r="A48" i="28"/>
  <c r="AK47" i="28"/>
  <c r="K47" i="19" s="1"/>
  <c r="AJ47" i="28"/>
  <c r="AI47" i="28"/>
  <c r="C47" i="28"/>
  <c r="B47" i="28"/>
  <c r="A47" i="28"/>
  <c r="AK46" i="28"/>
  <c r="K46" i="19" s="1"/>
  <c r="AJ46" i="28"/>
  <c r="AI46" i="28"/>
  <c r="C46" i="28"/>
  <c r="B46" i="28"/>
  <c r="A46" i="28"/>
  <c r="AK45" i="28"/>
  <c r="K45" i="19" s="1"/>
  <c r="AJ45" i="28"/>
  <c r="AI45" i="28"/>
  <c r="C45" i="28"/>
  <c r="B45" i="28"/>
  <c r="A45" i="28"/>
  <c r="AK44" i="28"/>
  <c r="K44" i="19" s="1"/>
  <c r="AJ44" i="28"/>
  <c r="AI44" i="28"/>
  <c r="C44" i="28"/>
  <c r="B44" i="28"/>
  <c r="A44" i="28"/>
  <c r="AK43" i="28"/>
  <c r="K43" i="19" s="1"/>
  <c r="AJ43" i="28"/>
  <c r="AI43" i="28"/>
  <c r="C43" i="28"/>
  <c r="B43" i="28"/>
  <c r="A43" i="28"/>
  <c r="AK42" i="28"/>
  <c r="K42" i="19" s="1"/>
  <c r="AJ42" i="28"/>
  <c r="AI42" i="28"/>
  <c r="C42" i="28"/>
  <c r="B42" i="28"/>
  <c r="A42" i="28"/>
  <c r="AK41" i="28"/>
  <c r="K41" i="19" s="1"/>
  <c r="AJ41" i="28"/>
  <c r="AI41" i="28"/>
  <c r="C41" i="28"/>
  <c r="B41" i="28"/>
  <c r="A41" i="28"/>
  <c r="AK40" i="28"/>
  <c r="K40" i="19" s="1"/>
  <c r="AJ40" i="28"/>
  <c r="AI40" i="28"/>
  <c r="C40" i="28"/>
  <c r="B40" i="28"/>
  <c r="A40" i="28"/>
  <c r="AK39" i="28"/>
  <c r="K39" i="19" s="1"/>
  <c r="AJ39" i="28"/>
  <c r="AI39" i="28"/>
  <c r="C39" i="28"/>
  <c r="B39" i="28"/>
  <c r="A39" i="28"/>
  <c r="AK38" i="28"/>
  <c r="K38" i="19" s="1"/>
  <c r="AJ38" i="28"/>
  <c r="AI38" i="28"/>
  <c r="C38" i="28"/>
  <c r="B38" i="28"/>
  <c r="A38" i="28"/>
  <c r="AK37" i="28"/>
  <c r="K37" i="19" s="1"/>
  <c r="AJ37" i="28"/>
  <c r="AI37" i="28"/>
  <c r="C37" i="28"/>
  <c r="B37" i="28"/>
  <c r="A37" i="28"/>
  <c r="AK36" i="28"/>
  <c r="K36" i="19" s="1"/>
  <c r="AJ36" i="28"/>
  <c r="AI36" i="28"/>
  <c r="C36" i="28"/>
  <c r="B36" i="28"/>
  <c r="A36" i="28"/>
  <c r="AK35" i="28"/>
  <c r="K35" i="19" s="1"/>
  <c r="AJ35" i="28"/>
  <c r="AI35" i="28"/>
  <c r="C35" i="28"/>
  <c r="B35" i="28"/>
  <c r="A35" i="28"/>
  <c r="AK34" i="28"/>
  <c r="K34" i="19" s="1"/>
  <c r="AJ34" i="28"/>
  <c r="AI34" i="28"/>
  <c r="C34" i="28"/>
  <c r="B34" i="28"/>
  <c r="A34" i="28"/>
  <c r="AK33" i="28"/>
  <c r="K33" i="19" s="1"/>
  <c r="AJ33" i="28"/>
  <c r="AI33" i="28"/>
  <c r="C33" i="28"/>
  <c r="B33" i="28"/>
  <c r="A33" i="28"/>
  <c r="AK32" i="28"/>
  <c r="K32" i="19" s="1"/>
  <c r="AJ32" i="28"/>
  <c r="AI32" i="28"/>
  <c r="C32" i="28"/>
  <c r="B32" i="28"/>
  <c r="A32" i="28"/>
  <c r="AK31" i="28"/>
  <c r="K31" i="19" s="1"/>
  <c r="AJ31" i="28"/>
  <c r="AI31" i="28"/>
  <c r="C31" i="28"/>
  <c r="B31" i="28"/>
  <c r="A31" i="28"/>
  <c r="AK30" i="28"/>
  <c r="K30" i="19" s="1"/>
  <c r="AJ30" i="28"/>
  <c r="AI30" i="28"/>
  <c r="C30" i="28"/>
  <c r="B30" i="28"/>
  <c r="A30" i="28"/>
  <c r="AK29" i="28"/>
  <c r="K29" i="19" s="1"/>
  <c r="AJ29" i="28"/>
  <c r="AI29" i="28"/>
  <c r="C29" i="28"/>
  <c r="B29" i="28"/>
  <c r="A29" i="28"/>
  <c r="AK28" i="28"/>
  <c r="K28" i="19" s="1"/>
  <c r="AJ28" i="28"/>
  <c r="AI28" i="28"/>
  <c r="C28" i="28"/>
  <c r="B28" i="28"/>
  <c r="A28" i="28"/>
  <c r="AK27" i="28"/>
  <c r="K27" i="19" s="1"/>
  <c r="AJ27" i="28"/>
  <c r="AI27" i="28"/>
  <c r="C27" i="28"/>
  <c r="B27" i="28"/>
  <c r="A27" i="28"/>
  <c r="AK26" i="28"/>
  <c r="K26" i="19" s="1"/>
  <c r="AJ26" i="28"/>
  <c r="AI26" i="28"/>
  <c r="C26" i="28"/>
  <c r="B26" i="28"/>
  <c r="A26" i="28"/>
  <c r="AK25" i="28"/>
  <c r="K25" i="19" s="1"/>
  <c r="AJ25" i="28"/>
  <c r="AI25" i="28"/>
  <c r="C25" i="28"/>
  <c r="B25" i="28"/>
  <c r="A25" i="28"/>
  <c r="AK24" i="28"/>
  <c r="K24" i="19" s="1"/>
  <c r="AJ24" i="28"/>
  <c r="AI24" i="28"/>
  <c r="C24" i="28"/>
  <c r="B24" i="28"/>
  <c r="A24" i="28"/>
  <c r="AK23" i="28"/>
  <c r="K23" i="19" s="1"/>
  <c r="AJ23" i="28"/>
  <c r="AI23" i="28"/>
  <c r="C23" i="28"/>
  <c r="B23" i="28"/>
  <c r="A23" i="28"/>
  <c r="AK22" i="28"/>
  <c r="K22" i="19" s="1"/>
  <c r="AJ22" i="28"/>
  <c r="AI22" i="28"/>
  <c r="C22" i="28"/>
  <c r="B22" i="28"/>
  <c r="A22" i="28"/>
  <c r="AK21" i="28"/>
  <c r="K21" i="19" s="1"/>
  <c r="AJ21" i="28"/>
  <c r="AI21" i="28"/>
  <c r="C21" i="28"/>
  <c r="B21" i="28"/>
  <c r="A21" i="28"/>
  <c r="AK20" i="28"/>
  <c r="K20" i="19" s="1"/>
  <c r="AJ20" i="28"/>
  <c r="AI20" i="28"/>
  <c r="C20" i="28"/>
  <c r="B20" i="28"/>
  <c r="A20" i="28"/>
  <c r="AK19" i="28"/>
  <c r="K19" i="19" s="1"/>
  <c r="AJ19" i="28"/>
  <c r="AI19" i="28"/>
  <c r="C19" i="28"/>
  <c r="B19" i="28"/>
  <c r="A19" i="28"/>
  <c r="AK18" i="28"/>
  <c r="K18" i="19" s="1"/>
  <c r="AJ18" i="28"/>
  <c r="AI18" i="28"/>
  <c r="C18" i="28"/>
  <c r="B18" i="28"/>
  <c r="A18" i="28"/>
  <c r="AK17" i="28"/>
  <c r="K17" i="19" s="1"/>
  <c r="AJ17" i="28"/>
  <c r="AI17" i="28"/>
  <c r="C17" i="28"/>
  <c r="B17" i="28"/>
  <c r="A17" i="28"/>
  <c r="AK16" i="28"/>
  <c r="K16" i="19" s="1"/>
  <c r="AJ16" i="28"/>
  <c r="AI16" i="28"/>
  <c r="C16" i="28"/>
  <c r="B16" i="28"/>
  <c r="A16" i="28"/>
  <c r="AK15" i="28"/>
  <c r="K15" i="19" s="1"/>
  <c r="AJ15" i="28"/>
  <c r="AI15" i="28"/>
  <c r="C15" i="28"/>
  <c r="B15" i="28"/>
  <c r="A15" i="28"/>
  <c r="AK14" i="28"/>
  <c r="K14" i="19" s="1"/>
  <c r="AJ14" i="28"/>
  <c r="AI14" i="28"/>
  <c r="C14" i="28"/>
  <c r="B14" i="28"/>
  <c r="A14" i="28"/>
  <c r="AK13" i="28"/>
  <c r="K13" i="19" s="1"/>
  <c r="AJ13" i="28"/>
  <c r="AI13" i="28"/>
  <c r="C13" i="28"/>
  <c r="B13" i="28"/>
  <c r="A13" i="28"/>
  <c r="AK12" i="28"/>
  <c r="K12" i="19" s="1"/>
  <c r="AJ12" i="28"/>
  <c r="AI12" i="28"/>
  <c r="C12" i="28"/>
  <c r="B12" i="28"/>
  <c r="A12" i="28"/>
  <c r="AK11" i="28"/>
  <c r="K11" i="19" s="1"/>
  <c r="AJ11" i="28"/>
  <c r="AI11" i="28"/>
  <c r="C11" i="28"/>
  <c r="B11" i="28"/>
  <c r="A11" i="28"/>
  <c r="AK10" i="28"/>
  <c r="K10" i="19" s="1"/>
  <c r="AJ10" i="28"/>
  <c r="AI10" i="28"/>
  <c r="C10" i="28"/>
  <c r="B10" i="28"/>
  <c r="A10" i="28"/>
  <c r="H60" i="27"/>
  <c r="G60" i="27"/>
  <c r="F60" i="27"/>
  <c r="E60" i="27"/>
  <c r="D60" i="27"/>
  <c r="AH58" i="27"/>
  <c r="AG58" i="27"/>
  <c r="AF58" i="27"/>
  <c r="AE58" i="27"/>
  <c r="AD58" i="27"/>
  <c r="AC58" i="27"/>
  <c r="AB58" i="27"/>
  <c r="AA58" i="27"/>
  <c r="Z58" i="27"/>
  <c r="Y58" i="27"/>
  <c r="X58" i="27"/>
  <c r="W58" i="27"/>
  <c r="V58" i="27"/>
  <c r="U58" i="27"/>
  <c r="T58" i="27"/>
  <c r="S58" i="27"/>
  <c r="R58" i="27"/>
  <c r="Q58" i="27"/>
  <c r="P58" i="27"/>
  <c r="O58" i="27"/>
  <c r="N58" i="27"/>
  <c r="M58" i="27"/>
  <c r="L58" i="27"/>
  <c r="K58" i="27"/>
  <c r="J58" i="27"/>
  <c r="I58" i="27"/>
  <c r="H58" i="27"/>
  <c r="G58" i="27"/>
  <c r="F58" i="27"/>
  <c r="E58" i="27"/>
  <c r="D58" i="27"/>
  <c r="AH57" i="27"/>
  <c r="AG57" i="27"/>
  <c r="AF57" i="27"/>
  <c r="AE57" i="27"/>
  <c r="AD57" i="27"/>
  <c r="AC57" i="27"/>
  <c r="AB57" i="27"/>
  <c r="AA57" i="27"/>
  <c r="Z57" i="27"/>
  <c r="Y57" i="27"/>
  <c r="X57" i="27"/>
  <c r="W57" i="27"/>
  <c r="V57" i="27"/>
  <c r="U57" i="27"/>
  <c r="T57" i="27"/>
  <c r="S57" i="27"/>
  <c r="R57" i="27"/>
  <c r="Q57" i="27"/>
  <c r="P57" i="27"/>
  <c r="O57" i="27"/>
  <c r="N57" i="27"/>
  <c r="M57" i="27"/>
  <c r="L57" i="27"/>
  <c r="K57" i="27"/>
  <c r="J57" i="27"/>
  <c r="I57" i="27"/>
  <c r="H57" i="27"/>
  <c r="G57" i="27"/>
  <c r="F57" i="27"/>
  <c r="E57" i="27"/>
  <c r="D57" i="27"/>
  <c r="AH56" i="27"/>
  <c r="AG56" i="27"/>
  <c r="AF56" i="27"/>
  <c r="AE56" i="27"/>
  <c r="AD56" i="27"/>
  <c r="AC56" i="27"/>
  <c r="AB56" i="27"/>
  <c r="AA56" i="27"/>
  <c r="Z56" i="27"/>
  <c r="Y56" i="27"/>
  <c r="X56" i="27"/>
  <c r="W56" i="27"/>
  <c r="V56" i="27"/>
  <c r="U56" i="27"/>
  <c r="T56" i="27"/>
  <c r="S56" i="27"/>
  <c r="R56" i="27"/>
  <c r="Q56" i="27"/>
  <c r="P56" i="27"/>
  <c r="O56" i="27"/>
  <c r="N56" i="27"/>
  <c r="M56" i="27"/>
  <c r="L56" i="27"/>
  <c r="K56" i="27"/>
  <c r="J56" i="27"/>
  <c r="I56" i="27"/>
  <c r="H56" i="27"/>
  <c r="G56" i="27"/>
  <c r="F56" i="27"/>
  <c r="E56" i="27"/>
  <c r="D56" i="27"/>
  <c r="J53" i="19"/>
  <c r="J52" i="19"/>
  <c r="J51" i="19"/>
  <c r="AK50" i="27"/>
  <c r="J50" i="19" s="1"/>
  <c r="AJ50" i="27"/>
  <c r="AI50" i="27"/>
  <c r="C50" i="27"/>
  <c r="B50" i="27"/>
  <c r="A50" i="27"/>
  <c r="AK49" i="27"/>
  <c r="J49" i="19" s="1"/>
  <c r="AJ49" i="27"/>
  <c r="AI49" i="27"/>
  <c r="C49" i="27"/>
  <c r="B49" i="27"/>
  <c r="A49" i="27"/>
  <c r="AK48" i="27"/>
  <c r="J48" i="19" s="1"/>
  <c r="AJ48" i="27"/>
  <c r="AI48" i="27"/>
  <c r="C48" i="27"/>
  <c r="B48" i="27"/>
  <c r="A48" i="27"/>
  <c r="AK47" i="27"/>
  <c r="J47" i="19" s="1"/>
  <c r="AJ47" i="27"/>
  <c r="AI47" i="27"/>
  <c r="C47" i="27"/>
  <c r="B47" i="27"/>
  <c r="A47" i="27"/>
  <c r="AK46" i="27"/>
  <c r="J46" i="19" s="1"/>
  <c r="AJ46" i="27"/>
  <c r="AI46" i="27"/>
  <c r="C46" i="27"/>
  <c r="B46" i="27"/>
  <c r="A46" i="27"/>
  <c r="AK45" i="27"/>
  <c r="J45" i="19" s="1"/>
  <c r="AJ45" i="27"/>
  <c r="AI45" i="27"/>
  <c r="C45" i="27"/>
  <c r="B45" i="27"/>
  <c r="A45" i="27"/>
  <c r="AK44" i="27"/>
  <c r="J44" i="19" s="1"/>
  <c r="AJ44" i="27"/>
  <c r="AI44" i="27"/>
  <c r="C44" i="27"/>
  <c r="B44" i="27"/>
  <c r="A44" i="27"/>
  <c r="AK43" i="27"/>
  <c r="J43" i="19" s="1"/>
  <c r="AJ43" i="27"/>
  <c r="AI43" i="27"/>
  <c r="C43" i="27"/>
  <c r="B43" i="27"/>
  <c r="A43" i="27"/>
  <c r="AK42" i="27"/>
  <c r="J42" i="19" s="1"/>
  <c r="AJ42" i="27"/>
  <c r="AI42" i="27"/>
  <c r="C42" i="27"/>
  <c r="B42" i="27"/>
  <c r="A42" i="27"/>
  <c r="AK41" i="27"/>
  <c r="J41" i="19" s="1"/>
  <c r="AJ41" i="27"/>
  <c r="AI41" i="27"/>
  <c r="C41" i="27"/>
  <c r="B41" i="27"/>
  <c r="A41" i="27"/>
  <c r="AK40" i="27"/>
  <c r="J40" i="19" s="1"/>
  <c r="AJ40" i="27"/>
  <c r="AI40" i="27"/>
  <c r="C40" i="27"/>
  <c r="B40" i="27"/>
  <c r="A40" i="27"/>
  <c r="AK39" i="27"/>
  <c r="J39" i="19" s="1"/>
  <c r="AJ39" i="27"/>
  <c r="AI39" i="27"/>
  <c r="C39" i="27"/>
  <c r="B39" i="27"/>
  <c r="A39" i="27"/>
  <c r="AK38" i="27"/>
  <c r="J38" i="19" s="1"/>
  <c r="AJ38" i="27"/>
  <c r="AI38" i="27"/>
  <c r="C38" i="27"/>
  <c r="B38" i="27"/>
  <c r="A38" i="27"/>
  <c r="AK37" i="27"/>
  <c r="J37" i="19" s="1"/>
  <c r="AJ37" i="27"/>
  <c r="AI37" i="27"/>
  <c r="C37" i="27"/>
  <c r="B37" i="27"/>
  <c r="A37" i="27"/>
  <c r="AK36" i="27"/>
  <c r="J36" i="19" s="1"/>
  <c r="AJ36" i="27"/>
  <c r="AI36" i="27"/>
  <c r="C36" i="27"/>
  <c r="B36" i="27"/>
  <c r="A36" i="27"/>
  <c r="AK35" i="27"/>
  <c r="J35" i="19" s="1"/>
  <c r="AJ35" i="27"/>
  <c r="AI35" i="27"/>
  <c r="C35" i="27"/>
  <c r="B35" i="27"/>
  <c r="A35" i="27"/>
  <c r="AK34" i="27"/>
  <c r="J34" i="19" s="1"/>
  <c r="AJ34" i="27"/>
  <c r="AI34" i="27"/>
  <c r="C34" i="27"/>
  <c r="B34" i="27"/>
  <c r="A34" i="27"/>
  <c r="AK33" i="27"/>
  <c r="J33" i="19" s="1"/>
  <c r="AJ33" i="27"/>
  <c r="AI33" i="27"/>
  <c r="C33" i="27"/>
  <c r="B33" i="27"/>
  <c r="A33" i="27"/>
  <c r="AK32" i="27"/>
  <c r="J32" i="19" s="1"/>
  <c r="AJ32" i="27"/>
  <c r="AI32" i="27"/>
  <c r="C32" i="27"/>
  <c r="B32" i="27"/>
  <c r="A32" i="27"/>
  <c r="AK31" i="27"/>
  <c r="J31" i="19" s="1"/>
  <c r="AJ31" i="27"/>
  <c r="AI31" i="27"/>
  <c r="C31" i="27"/>
  <c r="B31" i="27"/>
  <c r="A31" i="27"/>
  <c r="AK30" i="27"/>
  <c r="J30" i="19" s="1"/>
  <c r="AJ30" i="27"/>
  <c r="AI30" i="27"/>
  <c r="C30" i="27"/>
  <c r="B30" i="27"/>
  <c r="A30" i="27"/>
  <c r="AK29" i="27"/>
  <c r="J29" i="19" s="1"/>
  <c r="AJ29" i="27"/>
  <c r="AI29" i="27"/>
  <c r="C29" i="27"/>
  <c r="B29" i="27"/>
  <c r="A29" i="27"/>
  <c r="AK28" i="27"/>
  <c r="J28" i="19" s="1"/>
  <c r="AJ28" i="27"/>
  <c r="AI28" i="27"/>
  <c r="C28" i="27"/>
  <c r="B28" i="27"/>
  <c r="A28" i="27"/>
  <c r="AK27" i="27"/>
  <c r="J27" i="19" s="1"/>
  <c r="AJ27" i="27"/>
  <c r="AI27" i="27"/>
  <c r="C27" i="27"/>
  <c r="B27" i="27"/>
  <c r="A27" i="27"/>
  <c r="AK26" i="27"/>
  <c r="J26" i="19" s="1"/>
  <c r="AJ26" i="27"/>
  <c r="AI26" i="27"/>
  <c r="C26" i="27"/>
  <c r="B26" i="27"/>
  <c r="A26" i="27"/>
  <c r="AK25" i="27"/>
  <c r="J25" i="19" s="1"/>
  <c r="AJ25" i="27"/>
  <c r="AI25" i="27"/>
  <c r="C25" i="27"/>
  <c r="B25" i="27"/>
  <c r="A25" i="27"/>
  <c r="AK24" i="27"/>
  <c r="J24" i="19" s="1"/>
  <c r="AJ24" i="27"/>
  <c r="AI24" i="27"/>
  <c r="C24" i="27"/>
  <c r="B24" i="27"/>
  <c r="A24" i="27"/>
  <c r="AK23" i="27"/>
  <c r="J23" i="19" s="1"/>
  <c r="AJ23" i="27"/>
  <c r="AI23" i="27"/>
  <c r="C23" i="27"/>
  <c r="B23" i="27"/>
  <c r="A23" i="27"/>
  <c r="AK22" i="27"/>
  <c r="J22" i="19" s="1"/>
  <c r="AJ22" i="27"/>
  <c r="AI22" i="27"/>
  <c r="C22" i="27"/>
  <c r="B22" i="27"/>
  <c r="A22" i="27"/>
  <c r="AK21" i="27"/>
  <c r="J21" i="19" s="1"/>
  <c r="AJ21" i="27"/>
  <c r="AI21" i="27"/>
  <c r="C21" i="27"/>
  <c r="B21" i="27"/>
  <c r="A21" i="27"/>
  <c r="AK20" i="27"/>
  <c r="J20" i="19" s="1"/>
  <c r="AJ20" i="27"/>
  <c r="AI20" i="27"/>
  <c r="C20" i="27"/>
  <c r="B20" i="27"/>
  <c r="A20" i="27"/>
  <c r="AK19" i="27"/>
  <c r="J19" i="19" s="1"/>
  <c r="AJ19" i="27"/>
  <c r="AI19" i="27"/>
  <c r="C19" i="27"/>
  <c r="B19" i="27"/>
  <c r="A19" i="27"/>
  <c r="AK18" i="27"/>
  <c r="J18" i="19" s="1"/>
  <c r="AJ18" i="27"/>
  <c r="AI18" i="27"/>
  <c r="C18" i="27"/>
  <c r="B18" i="27"/>
  <c r="A18" i="27"/>
  <c r="AK17" i="27"/>
  <c r="J17" i="19" s="1"/>
  <c r="AJ17" i="27"/>
  <c r="AI17" i="27"/>
  <c r="C17" i="27"/>
  <c r="B17" i="27"/>
  <c r="A17" i="27"/>
  <c r="AK16" i="27"/>
  <c r="J16" i="19" s="1"/>
  <c r="AJ16" i="27"/>
  <c r="AI16" i="27"/>
  <c r="C16" i="27"/>
  <c r="B16" i="27"/>
  <c r="A16" i="27"/>
  <c r="AK15" i="27"/>
  <c r="J15" i="19" s="1"/>
  <c r="AJ15" i="27"/>
  <c r="AI15" i="27"/>
  <c r="C15" i="27"/>
  <c r="B15" i="27"/>
  <c r="A15" i="27"/>
  <c r="AK14" i="27"/>
  <c r="J14" i="19" s="1"/>
  <c r="AJ14" i="27"/>
  <c r="AI14" i="27"/>
  <c r="C14" i="27"/>
  <c r="B14" i="27"/>
  <c r="A14" i="27"/>
  <c r="AK13" i="27"/>
  <c r="J13" i="19" s="1"/>
  <c r="AJ13" i="27"/>
  <c r="AI13" i="27"/>
  <c r="C13" i="27"/>
  <c r="B13" i="27"/>
  <c r="A13" i="27"/>
  <c r="AK12" i="27"/>
  <c r="J12" i="19" s="1"/>
  <c r="AJ12" i="27"/>
  <c r="AI12" i="27"/>
  <c r="C12" i="27"/>
  <c r="B12" i="27"/>
  <c r="A12" i="27"/>
  <c r="AK11" i="27"/>
  <c r="J11" i="19" s="1"/>
  <c r="AJ11" i="27"/>
  <c r="AI11" i="27"/>
  <c r="C11" i="27"/>
  <c r="B11" i="27"/>
  <c r="A11" i="27"/>
  <c r="AK10" i="27"/>
  <c r="J10" i="19" s="1"/>
  <c r="AJ10" i="27"/>
  <c r="AI10" i="27"/>
  <c r="C10" i="27"/>
  <c r="B10" i="27"/>
  <c r="A10" i="27"/>
  <c r="H60" i="26"/>
  <c r="G60" i="26"/>
  <c r="F60" i="26"/>
  <c r="E60" i="26"/>
  <c r="D60" i="26"/>
  <c r="AG58" i="26"/>
  <c r="AF58" i="26"/>
  <c r="AE58" i="26"/>
  <c r="AD58" i="26"/>
  <c r="AC58" i="26"/>
  <c r="AB58" i="26"/>
  <c r="AA58" i="26"/>
  <c r="Z58" i="26"/>
  <c r="Y58" i="26"/>
  <c r="X58" i="26"/>
  <c r="W58" i="26"/>
  <c r="V58" i="26"/>
  <c r="U58" i="26"/>
  <c r="T58" i="26"/>
  <c r="S58" i="26"/>
  <c r="R58" i="26"/>
  <c r="Q58" i="26"/>
  <c r="P58" i="26"/>
  <c r="O58" i="26"/>
  <c r="N58" i="26"/>
  <c r="M58" i="26"/>
  <c r="L58" i="26"/>
  <c r="K58" i="26"/>
  <c r="J58" i="26"/>
  <c r="I58" i="26"/>
  <c r="H58" i="26"/>
  <c r="G58" i="26"/>
  <c r="F58" i="26"/>
  <c r="E58" i="26"/>
  <c r="D58" i="26"/>
  <c r="AG57" i="26"/>
  <c r="AF57" i="26"/>
  <c r="AE57" i="26"/>
  <c r="AD57" i="26"/>
  <c r="AC57" i="26"/>
  <c r="AB57" i="26"/>
  <c r="AA57" i="26"/>
  <c r="Z57" i="26"/>
  <c r="Y57" i="26"/>
  <c r="X57" i="26"/>
  <c r="W57" i="26"/>
  <c r="V57" i="26"/>
  <c r="U57" i="26"/>
  <c r="T57" i="26"/>
  <c r="S57" i="26"/>
  <c r="R57" i="26"/>
  <c r="Q57" i="26"/>
  <c r="P57" i="26"/>
  <c r="O57" i="26"/>
  <c r="N57" i="26"/>
  <c r="M57" i="26"/>
  <c r="L57" i="26"/>
  <c r="K57" i="26"/>
  <c r="J57" i="26"/>
  <c r="I57" i="26"/>
  <c r="H57" i="26"/>
  <c r="G57" i="26"/>
  <c r="F57" i="26"/>
  <c r="E57" i="26"/>
  <c r="D57" i="26"/>
  <c r="AG56" i="26"/>
  <c r="AF56" i="26"/>
  <c r="AE56" i="26"/>
  <c r="AD56" i="26"/>
  <c r="AC56" i="26"/>
  <c r="AB56" i="26"/>
  <c r="AA56" i="26"/>
  <c r="Z56" i="26"/>
  <c r="Y56" i="26"/>
  <c r="X56" i="26"/>
  <c r="W56" i="26"/>
  <c r="V56" i="26"/>
  <c r="U56" i="26"/>
  <c r="T56" i="26"/>
  <c r="S56" i="26"/>
  <c r="R56" i="26"/>
  <c r="Q56" i="26"/>
  <c r="P56" i="26"/>
  <c r="O56" i="26"/>
  <c r="N56" i="26"/>
  <c r="M56" i="26"/>
  <c r="L56" i="26"/>
  <c r="K56" i="26"/>
  <c r="J56" i="26"/>
  <c r="I56" i="26"/>
  <c r="H56" i="26"/>
  <c r="G56" i="26"/>
  <c r="F56" i="26"/>
  <c r="E56" i="26"/>
  <c r="D56" i="26"/>
  <c r="I53" i="19"/>
  <c r="I52" i="19"/>
  <c r="AJ51" i="26"/>
  <c r="I51" i="19" s="1"/>
  <c r="AI51" i="26"/>
  <c r="AH51" i="26"/>
  <c r="C51" i="26"/>
  <c r="B51" i="26"/>
  <c r="A51" i="26"/>
  <c r="AJ50" i="26"/>
  <c r="I50" i="19" s="1"/>
  <c r="AI50" i="26"/>
  <c r="AH50" i="26"/>
  <c r="C50" i="26"/>
  <c r="B50" i="26"/>
  <c r="A50" i="26"/>
  <c r="AJ49" i="26"/>
  <c r="I49" i="19" s="1"/>
  <c r="AI49" i="26"/>
  <c r="AH49" i="26"/>
  <c r="C49" i="26"/>
  <c r="B49" i="26"/>
  <c r="A49" i="26"/>
  <c r="AJ48" i="26"/>
  <c r="I48" i="19" s="1"/>
  <c r="AI48" i="26"/>
  <c r="AH48" i="26"/>
  <c r="C48" i="26"/>
  <c r="B48" i="26"/>
  <c r="A48" i="26"/>
  <c r="AJ47" i="26"/>
  <c r="I47" i="19" s="1"/>
  <c r="AI47" i="26"/>
  <c r="AH47" i="26"/>
  <c r="C47" i="26"/>
  <c r="B47" i="26"/>
  <c r="A47" i="26"/>
  <c r="AJ46" i="26"/>
  <c r="I46" i="19" s="1"/>
  <c r="AI46" i="26"/>
  <c r="AH46" i="26"/>
  <c r="C46" i="26"/>
  <c r="B46" i="26"/>
  <c r="A46" i="26"/>
  <c r="AJ45" i="26"/>
  <c r="I45" i="19" s="1"/>
  <c r="AI45" i="26"/>
  <c r="AH45" i="26"/>
  <c r="C45" i="26"/>
  <c r="B45" i="26"/>
  <c r="A45" i="26"/>
  <c r="AJ44" i="26"/>
  <c r="I44" i="19" s="1"/>
  <c r="AI44" i="26"/>
  <c r="AH44" i="26"/>
  <c r="C44" i="26"/>
  <c r="B44" i="26"/>
  <c r="A44" i="26"/>
  <c r="AJ43" i="26"/>
  <c r="I43" i="19" s="1"/>
  <c r="AI43" i="26"/>
  <c r="AH43" i="26"/>
  <c r="C43" i="26"/>
  <c r="B43" i="26"/>
  <c r="A43" i="26"/>
  <c r="AJ42" i="26"/>
  <c r="I42" i="19" s="1"/>
  <c r="AI42" i="26"/>
  <c r="AH42" i="26"/>
  <c r="C42" i="26"/>
  <c r="B42" i="26"/>
  <c r="A42" i="26"/>
  <c r="AJ41" i="26"/>
  <c r="I41" i="19" s="1"/>
  <c r="AI41" i="26"/>
  <c r="AH41" i="26"/>
  <c r="C41" i="26"/>
  <c r="B41" i="26"/>
  <c r="A41" i="26"/>
  <c r="AJ40" i="26"/>
  <c r="I40" i="19" s="1"/>
  <c r="AI40" i="26"/>
  <c r="AH40" i="26"/>
  <c r="C40" i="26"/>
  <c r="B40" i="26"/>
  <c r="A40" i="26"/>
  <c r="AJ39" i="26"/>
  <c r="I39" i="19" s="1"/>
  <c r="AI39" i="26"/>
  <c r="AH39" i="26"/>
  <c r="C39" i="26"/>
  <c r="B39" i="26"/>
  <c r="A39" i="26"/>
  <c r="AJ38" i="26"/>
  <c r="I38" i="19" s="1"/>
  <c r="AI38" i="26"/>
  <c r="AH38" i="26"/>
  <c r="C38" i="26"/>
  <c r="B38" i="26"/>
  <c r="A38" i="26"/>
  <c r="AJ37" i="26"/>
  <c r="I37" i="19" s="1"/>
  <c r="AI37" i="26"/>
  <c r="AH37" i="26"/>
  <c r="C37" i="26"/>
  <c r="B37" i="26"/>
  <c r="A37" i="26"/>
  <c r="AJ36" i="26"/>
  <c r="I36" i="19" s="1"/>
  <c r="AI36" i="26"/>
  <c r="AH36" i="26"/>
  <c r="C36" i="26"/>
  <c r="B36" i="26"/>
  <c r="A36" i="26"/>
  <c r="AJ35" i="26"/>
  <c r="I35" i="19" s="1"/>
  <c r="AI35" i="26"/>
  <c r="AH35" i="26"/>
  <c r="C35" i="26"/>
  <c r="B35" i="26"/>
  <c r="A35" i="26"/>
  <c r="AJ34" i="26"/>
  <c r="I34" i="19" s="1"/>
  <c r="AI34" i="26"/>
  <c r="AH34" i="26"/>
  <c r="C34" i="26"/>
  <c r="B34" i="26"/>
  <c r="A34" i="26"/>
  <c r="AJ33" i="26"/>
  <c r="I33" i="19" s="1"/>
  <c r="AI33" i="26"/>
  <c r="AH33" i="26"/>
  <c r="C33" i="26"/>
  <c r="B33" i="26"/>
  <c r="A33" i="26"/>
  <c r="AJ32" i="26"/>
  <c r="I32" i="19" s="1"/>
  <c r="AI32" i="26"/>
  <c r="AH32" i="26"/>
  <c r="C32" i="26"/>
  <c r="B32" i="26"/>
  <c r="A32" i="26"/>
  <c r="AJ31" i="26"/>
  <c r="I31" i="19" s="1"/>
  <c r="AI31" i="26"/>
  <c r="AH31" i="26"/>
  <c r="C31" i="26"/>
  <c r="B31" i="26"/>
  <c r="A31" i="26"/>
  <c r="AJ30" i="26"/>
  <c r="I30" i="19" s="1"/>
  <c r="AI30" i="26"/>
  <c r="AH30" i="26"/>
  <c r="C30" i="26"/>
  <c r="B30" i="26"/>
  <c r="A30" i="26"/>
  <c r="AJ29" i="26"/>
  <c r="I29" i="19" s="1"/>
  <c r="AI29" i="26"/>
  <c r="AH29" i="26"/>
  <c r="C29" i="26"/>
  <c r="B29" i="26"/>
  <c r="A29" i="26"/>
  <c r="AJ28" i="26"/>
  <c r="I28" i="19" s="1"/>
  <c r="AI28" i="26"/>
  <c r="AH28" i="26"/>
  <c r="C28" i="26"/>
  <c r="B28" i="26"/>
  <c r="A28" i="26"/>
  <c r="AJ27" i="26"/>
  <c r="I27" i="19" s="1"/>
  <c r="AI27" i="26"/>
  <c r="AH27" i="26"/>
  <c r="C27" i="26"/>
  <c r="B27" i="26"/>
  <c r="A27" i="26"/>
  <c r="AJ26" i="26"/>
  <c r="I26" i="19" s="1"/>
  <c r="AI26" i="26"/>
  <c r="AH26" i="26"/>
  <c r="C26" i="26"/>
  <c r="B26" i="26"/>
  <c r="A26" i="26"/>
  <c r="AJ25" i="26"/>
  <c r="I25" i="19" s="1"/>
  <c r="AI25" i="26"/>
  <c r="AH25" i="26"/>
  <c r="C25" i="26"/>
  <c r="B25" i="26"/>
  <c r="A25" i="26"/>
  <c r="AJ24" i="26"/>
  <c r="I24" i="19" s="1"/>
  <c r="AI24" i="26"/>
  <c r="AH24" i="26"/>
  <c r="C24" i="26"/>
  <c r="B24" i="26"/>
  <c r="A24" i="26"/>
  <c r="AJ23" i="26"/>
  <c r="I23" i="19" s="1"/>
  <c r="AI23" i="26"/>
  <c r="AH23" i="26"/>
  <c r="C23" i="26"/>
  <c r="B23" i="26"/>
  <c r="A23" i="26"/>
  <c r="AJ22" i="26"/>
  <c r="I22" i="19" s="1"/>
  <c r="AI22" i="26"/>
  <c r="AH22" i="26"/>
  <c r="C22" i="26"/>
  <c r="B22" i="26"/>
  <c r="A22" i="26"/>
  <c r="AJ21" i="26"/>
  <c r="I21" i="19" s="1"/>
  <c r="AI21" i="26"/>
  <c r="AH21" i="26"/>
  <c r="C21" i="26"/>
  <c r="B21" i="26"/>
  <c r="A21" i="26"/>
  <c r="AJ20" i="26"/>
  <c r="I20" i="19" s="1"/>
  <c r="AI20" i="26"/>
  <c r="AH20" i="26"/>
  <c r="C20" i="26"/>
  <c r="B20" i="26"/>
  <c r="A20" i="26"/>
  <c r="AJ19" i="26"/>
  <c r="I19" i="19" s="1"/>
  <c r="AI19" i="26"/>
  <c r="AH19" i="26"/>
  <c r="C19" i="26"/>
  <c r="B19" i="26"/>
  <c r="A19" i="26"/>
  <c r="AJ18" i="26"/>
  <c r="I18" i="19" s="1"/>
  <c r="AI18" i="26"/>
  <c r="AH18" i="26"/>
  <c r="C18" i="26"/>
  <c r="B18" i="26"/>
  <c r="A18" i="26"/>
  <c r="AJ17" i="26"/>
  <c r="I17" i="19" s="1"/>
  <c r="AI17" i="26"/>
  <c r="AH17" i="26"/>
  <c r="C17" i="26"/>
  <c r="B17" i="26"/>
  <c r="A17" i="26"/>
  <c r="AJ16" i="26"/>
  <c r="I16" i="19" s="1"/>
  <c r="AI16" i="26"/>
  <c r="AH16" i="26"/>
  <c r="C16" i="26"/>
  <c r="B16" i="26"/>
  <c r="A16" i="26"/>
  <c r="AJ15" i="26"/>
  <c r="I15" i="19" s="1"/>
  <c r="AI15" i="26"/>
  <c r="AH15" i="26"/>
  <c r="C15" i="26"/>
  <c r="B15" i="26"/>
  <c r="A15" i="26"/>
  <c r="AJ14" i="26"/>
  <c r="I14" i="19" s="1"/>
  <c r="AI14" i="26"/>
  <c r="AH14" i="26"/>
  <c r="C14" i="26"/>
  <c r="B14" i="26"/>
  <c r="A14" i="26"/>
  <c r="AJ13" i="26"/>
  <c r="I13" i="19" s="1"/>
  <c r="AI13" i="26"/>
  <c r="AH13" i="26"/>
  <c r="C13" i="26"/>
  <c r="B13" i="26"/>
  <c r="A13" i="26"/>
  <c r="AJ12" i="26"/>
  <c r="I12" i="19" s="1"/>
  <c r="AI12" i="26"/>
  <c r="AH12" i="26"/>
  <c r="C12" i="26"/>
  <c r="B12" i="26"/>
  <c r="A12" i="26"/>
  <c r="AJ11" i="26"/>
  <c r="I11" i="19" s="1"/>
  <c r="AI11" i="26"/>
  <c r="AH11" i="26"/>
  <c r="C11" i="26"/>
  <c r="B11" i="26"/>
  <c r="A11" i="26"/>
  <c r="AJ10" i="26"/>
  <c r="I10" i="19" s="1"/>
  <c r="AI10" i="26"/>
  <c r="AH10" i="26"/>
  <c r="C10" i="26"/>
  <c r="B10" i="26"/>
  <c r="A10" i="26"/>
  <c r="H60" i="25"/>
  <c r="G60" i="25"/>
  <c r="F60" i="25"/>
  <c r="E60" i="25"/>
  <c r="D60" i="25"/>
  <c r="AH58" i="25"/>
  <c r="AG58" i="25"/>
  <c r="AF58" i="25"/>
  <c r="AE58" i="25"/>
  <c r="AD58" i="25"/>
  <c r="AC58" i="25"/>
  <c r="AB58" i="25"/>
  <c r="AA58" i="25"/>
  <c r="Z58" i="25"/>
  <c r="Y58" i="25"/>
  <c r="X58" i="25"/>
  <c r="W58" i="25"/>
  <c r="V58" i="25"/>
  <c r="U58" i="25"/>
  <c r="T58" i="25"/>
  <c r="S58" i="25"/>
  <c r="R58" i="25"/>
  <c r="Q58" i="25"/>
  <c r="P58" i="25"/>
  <c r="O58" i="25"/>
  <c r="N58" i="25"/>
  <c r="M58" i="25"/>
  <c r="L58" i="25"/>
  <c r="K58" i="25"/>
  <c r="J58" i="25"/>
  <c r="I58" i="25"/>
  <c r="H58" i="25"/>
  <c r="G58" i="25"/>
  <c r="F58" i="25"/>
  <c r="E58" i="25"/>
  <c r="D58" i="25"/>
  <c r="AH57" i="25"/>
  <c r="AG57" i="25"/>
  <c r="AF57" i="25"/>
  <c r="AE57" i="25"/>
  <c r="AD57" i="25"/>
  <c r="AC57" i="25"/>
  <c r="AB57" i="25"/>
  <c r="AA57" i="25"/>
  <c r="Z57" i="25"/>
  <c r="Y57" i="25"/>
  <c r="X57" i="25"/>
  <c r="W57" i="25"/>
  <c r="V57" i="25"/>
  <c r="U57" i="25"/>
  <c r="T57" i="25"/>
  <c r="S57" i="25"/>
  <c r="R57" i="25"/>
  <c r="Q57" i="25"/>
  <c r="P57" i="25"/>
  <c r="O57" i="25"/>
  <c r="N57" i="25"/>
  <c r="M57" i="25"/>
  <c r="L57" i="25"/>
  <c r="K57" i="25"/>
  <c r="J57" i="25"/>
  <c r="I57" i="25"/>
  <c r="H57" i="25"/>
  <c r="G57" i="25"/>
  <c r="F57" i="25"/>
  <c r="E57" i="25"/>
  <c r="D57" i="25"/>
  <c r="AH56" i="25"/>
  <c r="AG56" i="25"/>
  <c r="AF56" i="25"/>
  <c r="AE56" i="25"/>
  <c r="AD56" i="25"/>
  <c r="AC56" i="25"/>
  <c r="AB56" i="25"/>
  <c r="AA56" i="25"/>
  <c r="Z56" i="25"/>
  <c r="Y56" i="25"/>
  <c r="X56" i="25"/>
  <c r="W56" i="25"/>
  <c r="V56" i="25"/>
  <c r="U56" i="25"/>
  <c r="T56" i="25"/>
  <c r="S56" i="25"/>
  <c r="R56" i="25"/>
  <c r="Q56" i="25"/>
  <c r="P56" i="25"/>
  <c r="O56" i="25"/>
  <c r="N56" i="25"/>
  <c r="M56" i="25"/>
  <c r="L56" i="25"/>
  <c r="K56" i="25"/>
  <c r="J56" i="25"/>
  <c r="I56" i="25"/>
  <c r="H56" i="25"/>
  <c r="G56" i="25"/>
  <c r="F56" i="25"/>
  <c r="E56" i="25"/>
  <c r="D56" i="25"/>
  <c r="H53" i="19"/>
  <c r="H52" i="19"/>
  <c r="H51" i="19"/>
  <c r="AI51" i="25"/>
  <c r="C51" i="25"/>
  <c r="B51" i="25"/>
  <c r="A51" i="25"/>
  <c r="H50" i="19"/>
  <c r="AI50" i="25"/>
  <c r="C50" i="25"/>
  <c r="B50" i="25"/>
  <c r="A50" i="25"/>
  <c r="AK49" i="25"/>
  <c r="H49" i="19" s="1"/>
  <c r="AJ49" i="25"/>
  <c r="AI49" i="25"/>
  <c r="C49" i="25"/>
  <c r="B49" i="25"/>
  <c r="A49" i="25"/>
  <c r="AK48" i="25"/>
  <c r="H48" i="19" s="1"/>
  <c r="AJ48" i="25"/>
  <c r="AI48" i="25"/>
  <c r="C48" i="25"/>
  <c r="B48" i="25"/>
  <c r="A48" i="25"/>
  <c r="AK47" i="25"/>
  <c r="H47" i="19" s="1"/>
  <c r="AJ47" i="25"/>
  <c r="AI47" i="25"/>
  <c r="C47" i="25"/>
  <c r="B47" i="25"/>
  <c r="A47" i="25"/>
  <c r="AK46" i="25"/>
  <c r="H46" i="19" s="1"/>
  <c r="AJ46" i="25"/>
  <c r="AI46" i="25"/>
  <c r="C46" i="25"/>
  <c r="B46" i="25"/>
  <c r="A46" i="25"/>
  <c r="AK45" i="25"/>
  <c r="H45" i="19" s="1"/>
  <c r="AJ45" i="25"/>
  <c r="AI45" i="25"/>
  <c r="C45" i="25"/>
  <c r="B45" i="25"/>
  <c r="A45" i="25"/>
  <c r="AK44" i="25"/>
  <c r="H44" i="19" s="1"/>
  <c r="AJ44" i="25"/>
  <c r="AI44" i="25"/>
  <c r="C44" i="25"/>
  <c r="B44" i="25"/>
  <c r="A44" i="25"/>
  <c r="AK43" i="25"/>
  <c r="H43" i="19" s="1"/>
  <c r="AJ43" i="25"/>
  <c r="AI43" i="25"/>
  <c r="C43" i="25"/>
  <c r="B43" i="25"/>
  <c r="A43" i="25"/>
  <c r="AK42" i="25"/>
  <c r="H42" i="19" s="1"/>
  <c r="AJ42" i="25"/>
  <c r="AI42" i="25"/>
  <c r="C42" i="25"/>
  <c r="B42" i="25"/>
  <c r="A42" i="25"/>
  <c r="AK41" i="25"/>
  <c r="H41" i="19" s="1"/>
  <c r="AJ41" i="25"/>
  <c r="AI41" i="25"/>
  <c r="C41" i="25"/>
  <c r="B41" i="25"/>
  <c r="A41" i="25"/>
  <c r="AK40" i="25"/>
  <c r="H40" i="19" s="1"/>
  <c r="AJ40" i="25"/>
  <c r="AI40" i="25"/>
  <c r="C40" i="25"/>
  <c r="B40" i="25"/>
  <c r="A40" i="25"/>
  <c r="AK39" i="25"/>
  <c r="H39" i="19" s="1"/>
  <c r="AJ39" i="25"/>
  <c r="AI39" i="25"/>
  <c r="C39" i="25"/>
  <c r="B39" i="25"/>
  <c r="A39" i="25"/>
  <c r="AK38" i="25"/>
  <c r="H38" i="19" s="1"/>
  <c r="AJ38" i="25"/>
  <c r="AI38" i="25"/>
  <c r="C38" i="25"/>
  <c r="B38" i="25"/>
  <c r="A38" i="25"/>
  <c r="AK37" i="25"/>
  <c r="H37" i="19" s="1"/>
  <c r="AJ37" i="25"/>
  <c r="AI37" i="25"/>
  <c r="C37" i="25"/>
  <c r="B37" i="25"/>
  <c r="A37" i="25"/>
  <c r="AK36" i="25"/>
  <c r="H36" i="19" s="1"/>
  <c r="AJ36" i="25"/>
  <c r="AI36" i="25"/>
  <c r="C36" i="25"/>
  <c r="B36" i="25"/>
  <c r="A36" i="25"/>
  <c r="AK35" i="25"/>
  <c r="H35" i="19" s="1"/>
  <c r="AJ35" i="25"/>
  <c r="AI35" i="25"/>
  <c r="C35" i="25"/>
  <c r="B35" i="25"/>
  <c r="A35" i="25"/>
  <c r="AK34" i="25"/>
  <c r="H34" i="19" s="1"/>
  <c r="AJ34" i="25"/>
  <c r="AI34" i="25"/>
  <c r="C34" i="25"/>
  <c r="B34" i="25"/>
  <c r="A34" i="25"/>
  <c r="AK33" i="25"/>
  <c r="H33" i="19" s="1"/>
  <c r="AJ33" i="25"/>
  <c r="AI33" i="25"/>
  <c r="C33" i="25"/>
  <c r="B33" i="25"/>
  <c r="A33" i="25"/>
  <c r="AK32" i="25"/>
  <c r="H32" i="19" s="1"/>
  <c r="AJ32" i="25"/>
  <c r="AI32" i="25"/>
  <c r="C32" i="25"/>
  <c r="B32" i="25"/>
  <c r="A32" i="25"/>
  <c r="AK31" i="25"/>
  <c r="H31" i="19" s="1"/>
  <c r="AJ31" i="25"/>
  <c r="AI31" i="25"/>
  <c r="C31" i="25"/>
  <c r="B31" i="25"/>
  <c r="A31" i="25"/>
  <c r="AK30" i="25"/>
  <c r="H30" i="19" s="1"/>
  <c r="AJ30" i="25"/>
  <c r="AI30" i="25"/>
  <c r="C30" i="25"/>
  <c r="B30" i="25"/>
  <c r="A30" i="25"/>
  <c r="AK29" i="25"/>
  <c r="H29" i="19" s="1"/>
  <c r="AJ29" i="25"/>
  <c r="AI29" i="25"/>
  <c r="C29" i="25"/>
  <c r="B29" i="25"/>
  <c r="A29" i="25"/>
  <c r="AK28" i="25"/>
  <c r="H28" i="19" s="1"/>
  <c r="AJ28" i="25"/>
  <c r="AI28" i="25"/>
  <c r="C28" i="25"/>
  <c r="B28" i="25"/>
  <c r="A28" i="25"/>
  <c r="AK27" i="25"/>
  <c r="H27" i="19" s="1"/>
  <c r="AJ27" i="25"/>
  <c r="AI27" i="25"/>
  <c r="C27" i="25"/>
  <c r="B27" i="25"/>
  <c r="A27" i="25"/>
  <c r="AK26" i="25"/>
  <c r="H26" i="19" s="1"/>
  <c r="AJ26" i="25"/>
  <c r="AI26" i="25"/>
  <c r="C26" i="25"/>
  <c r="B26" i="25"/>
  <c r="A26" i="25"/>
  <c r="AK25" i="25"/>
  <c r="H25" i="19" s="1"/>
  <c r="AJ25" i="25"/>
  <c r="AI25" i="25"/>
  <c r="C25" i="25"/>
  <c r="B25" i="25"/>
  <c r="A25" i="25"/>
  <c r="AK24" i="25"/>
  <c r="H24" i="19" s="1"/>
  <c r="AJ24" i="25"/>
  <c r="AI24" i="25"/>
  <c r="C24" i="25"/>
  <c r="B24" i="25"/>
  <c r="A24" i="25"/>
  <c r="AK23" i="25"/>
  <c r="H23" i="19" s="1"/>
  <c r="AJ23" i="25"/>
  <c r="AI23" i="25"/>
  <c r="C23" i="25"/>
  <c r="B23" i="25"/>
  <c r="A23" i="25"/>
  <c r="AK22" i="25"/>
  <c r="H22" i="19" s="1"/>
  <c r="AJ22" i="25"/>
  <c r="AI22" i="25"/>
  <c r="C22" i="25"/>
  <c r="B22" i="25"/>
  <c r="A22" i="25"/>
  <c r="AK21" i="25"/>
  <c r="H21" i="19" s="1"/>
  <c r="AJ21" i="25"/>
  <c r="AI21" i="25"/>
  <c r="C21" i="25"/>
  <c r="B21" i="25"/>
  <c r="A21" i="25"/>
  <c r="AK20" i="25"/>
  <c r="H20" i="19" s="1"/>
  <c r="AJ20" i="25"/>
  <c r="AI20" i="25"/>
  <c r="C20" i="25"/>
  <c r="B20" i="25"/>
  <c r="A20" i="25"/>
  <c r="AK19" i="25"/>
  <c r="H19" i="19" s="1"/>
  <c r="AJ19" i="25"/>
  <c r="AI19" i="25"/>
  <c r="C19" i="25"/>
  <c r="B19" i="25"/>
  <c r="A19" i="25"/>
  <c r="AK18" i="25"/>
  <c r="H18" i="19" s="1"/>
  <c r="AJ18" i="25"/>
  <c r="AI18" i="25"/>
  <c r="C18" i="25"/>
  <c r="B18" i="25"/>
  <c r="A18" i="25"/>
  <c r="AK17" i="25"/>
  <c r="H17" i="19" s="1"/>
  <c r="AJ17" i="25"/>
  <c r="AI17" i="25"/>
  <c r="C17" i="25"/>
  <c r="B17" i="25"/>
  <c r="A17" i="25"/>
  <c r="AK16" i="25"/>
  <c r="H16" i="19" s="1"/>
  <c r="AJ16" i="25"/>
  <c r="AI16" i="25"/>
  <c r="C16" i="25"/>
  <c r="B16" i="25"/>
  <c r="A16" i="25"/>
  <c r="AK15" i="25"/>
  <c r="H15" i="19" s="1"/>
  <c r="AJ15" i="25"/>
  <c r="AI15" i="25"/>
  <c r="C15" i="25"/>
  <c r="B15" i="25"/>
  <c r="A15" i="25"/>
  <c r="AK14" i="25"/>
  <c r="H14" i="19" s="1"/>
  <c r="AJ14" i="25"/>
  <c r="AI14" i="25"/>
  <c r="C14" i="25"/>
  <c r="B14" i="25"/>
  <c r="A14" i="25"/>
  <c r="AK13" i="25"/>
  <c r="H13" i="19" s="1"/>
  <c r="AJ13" i="25"/>
  <c r="AI13" i="25"/>
  <c r="C13" i="25"/>
  <c r="B13" i="25"/>
  <c r="A13" i="25"/>
  <c r="AK12" i="25"/>
  <c r="H12" i="19" s="1"/>
  <c r="AJ12" i="25"/>
  <c r="AI12" i="25"/>
  <c r="C12" i="25"/>
  <c r="B12" i="25"/>
  <c r="A12" i="25"/>
  <c r="AK11" i="25"/>
  <c r="H11" i="19" s="1"/>
  <c r="AJ11" i="25"/>
  <c r="AI11" i="25"/>
  <c r="C11" i="25"/>
  <c r="B11" i="25"/>
  <c r="A11" i="25"/>
  <c r="AK10" i="25"/>
  <c r="H10" i="19" s="1"/>
  <c r="AJ10" i="25"/>
  <c r="AI10" i="25"/>
  <c r="C10" i="25"/>
  <c r="B10" i="25"/>
  <c r="A10" i="25"/>
  <c r="H60" i="24"/>
  <c r="G60" i="24"/>
  <c r="F60" i="24"/>
  <c r="E60" i="24"/>
  <c r="D60" i="24"/>
  <c r="AG58" i="24"/>
  <c r="AF58" i="24"/>
  <c r="AE58" i="24"/>
  <c r="AD58" i="24"/>
  <c r="AC58" i="24"/>
  <c r="AB58" i="24"/>
  <c r="AA58" i="24"/>
  <c r="Z58" i="24"/>
  <c r="Y58" i="24"/>
  <c r="X58" i="24"/>
  <c r="W58" i="24"/>
  <c r="V58" i="24"/>
  <c r="U58" i="24"/>
  <c r="T58" i="24"/>
  <c r="S58" i="24"/>
  <c r="R58" i="24"/>
  <c r="Q58" i="24"/>
  <c r="P58" i="24"/>
  <c r="O58" i="24"/>
  <c r="N58" i="24"/>
  <c r="M58" i="24"/>
  <c r="L58" i="24"/>
  <c r="K58" i="24"/>
  <c r="J58" i="24"/>
  <c r="I58" i="24"/>
  <c r="H58" i="24"/>
  <c r="G58" i="24"/>
  <c r="F58" i="24"/>
  <c r="E58" i="24"/>
  <c r="D58" i="24"/>
  <c r="AG57" i="24"/>
  <c r="AF57" i="24"/>
  <c r="AE57" i="24"/>
  <c r="AD57" i="24"/>
  <c r="AC57" i="24"/>
  <c r="AB57" i="24"/>
  <c r="AA57" i="24"/>
  <c r="Z57" i="24"/>
  <c r="Y57" i="24"/>
  <c r="X57" i="24"/>
  <c r="W57" i="24"/>
  <c r="V57" i="24"/>
  <c r="U57" i="24"/>
  <c r="T57" i="24"/>
  <c r="S57" i="24"/>
  <c r="R57" i="24"/>
  <c r="Q57" i="24"/>
  <c r="P57" i="24"/>
  <c r="O57" i="24"/>
  <c r="N57" i="24"/>
  <c r="M57" i="24"/>
  <c r="L57" i="24"/>
  <c r="K57" i="24"/>
  <c r="J57" i="24"/>
  <c r="I57" i="24"/>
  <c r="H57" i="24"/>
  <c r="G57" i="24"/>
  <c r="F57" i="24"/>
  <c r="E57" i="24"/>
  <c r="D57" i="24"/>
  <c r="AG56" i="24"/>
  <c r="AF56" i="24"/>
  <c r="AE56" i="24"/>
  <c r="AD56" i="24"/>
  <c r="AC56" i="24"/>
  <c r="AB56" i="24"/>
  <c r="AA56" i="24"/>
  <c r="Z56" i="24"/>
  <c r="Y56" i="24"/>
  <c r="X56" i="24"/>
  <c r="W56" i="24"/>
  <c r="V56" i="24"/>
  <c r="U56" i="24"/>
  <c r="T56" i="24"/>
  <c r="S56" i="24"/>
  <c r="R56" i="24"/>
  <c r="Q56" i="24"/>
  <c r="P56" i="24"/>
  <c r="O56" i="24"/>
  <c r="N56" i="24"/>
  <c r="M56" i="24"/>
  <c r="L56" i="24"/>
  <c r="K56" i="24"/>
  <c r="J56" i="24"/>
  <c r="I56" i="24"/>
  <c r="H56" i="24"/>
  <c r="G56" i="24"/>
  <c r="F56" i="24"/>
  <c r="E56" i="24"/>
  <c r="D56" i="24"/>
  <c r="G53" i="19"/>
  <c r="G52" i="19"/>
  <c r="G51" i="19"/>
  <c r="AJ50" i="24"/>
  <c r="G50" i="19" s="1"/>
  <c r="AI50" i="24"/>
  <c r="AH50" i="24"/>
  <c r="C50" i="24"/>
  <c r="B50" i="24"/>
  <c r="A50" i="24"/>
  <c r="AJ49" i="24"/>
  <c r="G49" i="19" s="1"/>
  <c r="AI49" i="24"/>
  <c r="AH49" i="24"/>
  <c r="C49" i="24"/>
  <c r="B49" i="24"/>
  <c r="A49" i="24"/>
  <c r="AJ48" i="24"/>
  <c r="G48" i="19" s="1"/>
  <c r="AI48" i="24"/>
  <c r="AH48" i="24"/>
  <c r="C48" i="24"/>
  <c r="B48" i="24"/>
  <c r="A48" i="24"/>
  <c r="AJ47" i="24"/>
  <c r="G47" i="19" s="1"/>
  <c r="AI47" i="24"/>
  <c r="AH47" i="24"/>
  <c r="C47" i="24"/>
  <c r="B47" i="24"/>
  <c r="A47" i="24"/>
  <c r="AJ46" i="24"/>
  <c r="G46" i="19" s="1"/>
  <c r="AI46" i="24"/>
  <c r="AH46" i="24"/>
  <c r="C46" i="24"/>
  <c r="B46" i="24"/>
  <c r="A46" i="24"/>
  <c r="AJ45" i="24"/>
  <c r="G45" i="19" s="1"/>
  <c r="AI45" i="24"/>
  <c r="AH45" i="24"/>
  <c r="C45" i="24"/>
  <c r="B45" i="24"/>
  <c r="A45" i="24"/>
  <c r="AJ44" i="24"/>
  <c r="G44" i="19" s="1"/>
  <c r="AI44" i="24"/>
  <c r="AH44" i="24"/>
  <c r="C44" i="24"/>
  <c r="B44" i="24"/>
  <c r="A44" i="24"/>
  <c r="AJ43" i="24"/>
  <c r="G43" i="19" s="1"/>
  <c r="AI43" i="24"/>
  <c r="AH43" i="24"/>
  <c r="C43" i="24"/>
  <c r="B43" i="24"/>
  <c r="A43" i="24"/>
  <c r="AJ42" i="24"/>
  <c r="G42" i="19" s="1"/>
  <c r="AI42" i="24"/>
  <c r="AH42" i="24"/>
  <c r="C42" i="24"/>
  <c r="B42" i="24"/>
  <c r="A42" i="24"/>
  <c r="AJ41" i="24"/>
  <c r="G41" i="19" s="1"/>
  <c r="AI41" i="24"/>
  <c r="AH41" i="24"/>
  <c r="C41" i="24"/>
  <c r="B41" i="24"/>
  <c r="A41" i="24"/>
  <c r="AJ40" i="24"/>
  <c r="G40" i="19" s="1"/>
  <c r="AI40" i="24"/>
  <c r="AH40" i="24"/>
  <c r="C40" i="24"/>
  <c r="B40" i="24"/>
  <c r="A40" i="24"/>
  <c r="AJ39" i="24"/>
  <c r="G39" i="19" s="1"/>
  <c r="AI39" i="24"/>
  <c r="AH39" i="24"/>
  <c r="C39" i="24"/>
  <c r="B39" i="24"/>
  <c r="A39" i="24"/>
  <c r="AJ38" i="24"/>
  <c r="G38" i="19" s="1"/>
  <c r="AI38" i="24"/>
  <c r="AH38" i="24"/>
  <c r="C38" i="24"/>
  <c r="B38" i="24"/>
  <c r="A38" i="24"/>
  <c r="AJ37" i="24"/>
  <c r="G37" i="19" s="1"/>
  <c r="AI37" i="24"/>
  <c r="AH37" i="24"/>
  <c r="C37" i="24"/>
  <c r="B37" i="24"/>
  <c r="A37" i="24"/>
  <c r="AJ36" i="24"/>
  <c r="G36" i="19" s="1"/>
  <c r="AI36" i="24"/>
  <c r="AH36" i="24"/>
  <c r="C36" i="24"/>
  <c r="B36" i="24"/>
  <c r="A36" i="24"/>
  <c r="AJ35" i="24"/>
  <c r="G35" i="19" s="1"/>
  <c r="AI35" i="24"/>
  <c r="AH35" i="24"/>
  <c r="C35" i="24"/>
  <c r="B35" i="24"/>
  <c r="A35" i="24"/>
  <c r="AJ34" i="24"/>
  <c r="G34" i="19" s="1"/>
  <c r="AI34" i="24"/>
  <c r="AH34" i="24"/>
  <c r="C34" i="24"/>
  <c r="B34" i="24"/>
  <c r="A34" i="24"/>
  <c r="AJ33" i="24"/>
  <c r="G33" i="19" s="1"/>
  <c r="AI33" i="24"/>
  <c r="AH33" i="24"/>
  <c r="C33" i="24"/>
  <c r="B33" i="24"/>
  <c r="A33" i="24"/>
  <c r="AJ32" i="24"/>
  <c r="G32" i="19" s="1"/>
  <c r="AI32" i="24"/>
  <c r="AH32" i="24"/>
  <c r="C32" i="24"/>
  <c r="B32" i="24"/>
  <c r="A32" i="24"/>
  <c r="AJ31" i="24"/>
  <c r="G31" i="19" s="1"/>
  <c r="AI31" i="24"/>
  <c r="AH31" i="24"/>
  <c r="C31" i="24"/>
  <c r="B31" i="24"/>
  <c r="A31" i="24"/>
  <c r="AJ30" i="24"/>
  <c r="G30" i="19" s="1"/>
  <c r="AI30" i="24"/>
  <c r="AH30" i="24"/>
  <c r="C30" i="24"/>
  <c r="B30" i="24"/>
  <c r="A30" i="24"/>
  <c r="AJ29" i="24"/>
  <c r="G29" i="19" s="1"/>
  <c r="AI29" i="24"/>
  <c r="AH29" i="24"/>
  <c r="C29" i="24"/>
  <c r="B29" i="24"/>
  <c r="A29" i="24"/>
  <c r="AJ28" i="24"/>
  <c r="G28" i="19" s="1"/>
  <c r="AI28" i="24"/>
  <c r="AH28" i="24"/>
  <c r="C28" i="24"/>
  <c r="B28" i="24"/>
  <c r="A28" i="24"/>
  <c r="AJ27" i="24"/>
  <c r="G27" i="19" s="1"/>
  <c r="AI27" i="24"/>
  <c r="AH27" i="24"/>
  <c r="C27" i="24"/>
  <c r="B27" i="24"/>
  <c r="A27" i="24"/>
  <c r="AJ26" i="24"/>
  <c r="G26" i="19" s="1"/>
  <c r="AI26" i="24"/>
  <c r="AH26" i="24"/>
  <c r="C26" i="24"/>
  <c r="B26" i="24"/>
  <c r="A26" i="24"/>
  <c r="AJ25" i="24"/>
  <c r="G25" i="19" s="1"/>
  <c r="AI25" i="24"/>
  <c r="AH25" i="24"/>
  <c r="C25" i="24"/>
  <c r="B25" i="24"/>
  <c r="A25" i="24"/>
  <c r="AJ24" i="24"/>
  <c r="G24" i="19" s="1"/>
  <c r="AI24" i="24"/>
  <c r="AH24" i="24"/>
  <c r="C24" i="24"/>
  <c r="B24" i="24"/>
  <c r="A24" i="24"/>
  <c r="AJ23" i="24"/>
  <c r="G23" i="19" s="1"/>
  <c r="AI23" i="24"/>
  <c r="AH23" i="24"/>
  <c r="C23" i="24"/>
  <c r="B23" i="24"/>
  <c r="A23" i="24"/>
  <c r="AJ22" i="24"/>
  <c r="G22" i="19" s="1"/>
  <c r="AI22" i="24"/>
  <c r="AH22" i="24"/>
  <c r="C22" i="24"/>
  <c r="B22" i="24"/>
  <c r="A22" i="24"/>
  <c r="AJ21" i="24"/>
  <c r="G21" i="19" s="1"/>
  <c r="AI21" i="24"/>
  <c r="AH21" i="24"/>
  <c r="C21" i="24"/>
  <c r="B21" i="24"/>
  <c r="A21" i="24"/>
  <c r="AJ20" i="24"/>
  <c r="G20" i="19" s="1"/>
  <c r="AI20" i="24"/>
  <c r="AH20" i="24"/>
  <c r="C20" i="24"/>
  <c r="B20" i="24"/>
  <c r="A20" i="24"/>
  <c r="AJ19" i="24"/>
  <c r="G19" i="19" s="1"/>
  <c r="AI19" i="24"/>
  <c r="AH19" i="24"/>
  <c r="C19" i="24"/>
  <c r="B19" i="24"/>
  <c r="A19" i="24"/>
  <c r="AJ18" i="24"/>
  <c r="G18" i="19" s="1"/>
  <c r="AI18" i="24"/>
  <c r="AH18" i="24"/>
  <c r="C18" i="24"/>
  <c r="B18" i="24"/>
  <c r="A18" i="24"/>
  <c r="AJ17" i="24"/>
  <c r="G17" i="19" s="1"/>
  <c r="AI17" i="24"/>
  <c r="AH17" i="24"/>
  <c r="C17" i="24"/>
  <c r="B17" i="24"/>
  <c r="A17" i="24"/>
  <c r="AJ16" i="24"/>
  <c r="G16" i="19" s="1"/>
  <c r="AI16" i="24"/>
  <c r="AH16" i="24"/>
  <c r="C16" i="24"/>
  <c r="B16" i="24"/>
  <c r="A16" i="24"/>
  <c r="AJ15" i="24"/>
  <c r="G15" i="19" s="1"/>
  <c r="AI15" i="24"/>
  <c r="AH15" i="24"/>
  <c r="C15" i="24"/>
  <c r="B15" i="24"/>
  <c r="A15" i="24"/>
  <c r="AJ14" i="24"/>
  <c r="G14" i="19" s="1"/>
  <c r="AI14" i="24"/>
  <c r="AH14" i="24"/>
  <c r="C14" i="24"/>
  <c r="B14" i="24"/>
  <c r="A14" i="24"/>
  <c r="AJ13" i="24"/>
  <c r="G13" i="19" s="1"/>
  <c r="AI13" i="24"/>
  <c r="AH13" i="24"/>
  <c r="C13" i="24"/>
  <c r="B13" i="24"/>
  <c r="A13" i="24"/>
  <c r="AJ12" i="24"/>
  <c r="G12" i="19" s="1"/>
  <c r="AI12" i="24"/>
  <c r="AH12" i="24"/>
  <c r="C12" i="24"/>
  <c r="B12" i="24"/>
  <c r="A12" i="24"/>
  <c r="AJ11" i="24"/>
  <c r="G11" i="19" s="1"/>
  <c r="AI11" i="24"/>
  <c r="AH11" i="24"/>
  <c r="C11" i="24"/>
  <c r="B11" i="24"/>
  <c r="A11" i="24"/>
  <c r="AJ10" i="24"/>
  <c r="G10" i="19" s="1"/>
  <c r="AI10" i="24"/>
  <c r="AH10" i="24"/>
  <c r="C10" i="24"/>
  <c r="B10" i="24"/>
  <c r="A10" i="24"/>
  <c r="H60" i="23"/>
  <c r="G60" i="23"/>
  <c r="F60" i="23"/>
  <c r="E60" i="23"/>
  <c r="D60" i="23"/>
  <c r="AH58" i="23"/>
  <c r="AG58" i="23"/>
  <c r="AF58" i="23"/>
  <c r="AE58" i="23"/>
  <c r="AD58" i="23"/>
  <c r="AC58" i="23"/>
  <c r="AB58" i="23"/>
  <c r="AA58" i="23"/>
  <c r="Z58" i="23"/>
  <c r="Y58" i="23"/>
  <c r="X58" i="23"/>
  <c r="W58" i="23"/>
  <c r="V58" i="23"/>
  <c r="U58" i="23"/>
  <c r="T58" i="23"/>
  <c r="S58" i="23"/>
  <c r="R58" i="23"/>
  <c r="Q58" i="23"/>
  <c r="P58" i="23"/>
  <c r="O58" i="23"/>
  <c r="N58" i="23"/>
  <c r="M58" i="23"/>
  <c r="L58" i="23"/>
  <c r="K58" i="23"/>
  <c r="J58" i="23"/>
  <c r="I58" i="23"/>
  <c r="H58" i="23"/>
  <c r="G58" i="23"/>
  <c r="F58" i="23"/>
  <c r="E58" i="23"/>
  <c r="D58" i="23"/>
  <c r="AH57" i="23"/>
  <c r="AG57" i="23"/>
  <c r="AF57" i="23"/>
  <c r="AE57" i="23"/>
  <c r="AD57" i="23"/>
  <c r="AC57" i="23"/>
  <c r="AB57" i="23"/>
  <c r="AA57" i="23"/>
  <c r="Z57" i="23"/>
  <c r="Y57" i="23"/>
  <c r="X57" i="23"/>
  <c r="W57" i="23"/>
  <c r="V57" i="23"/>
  <c r="U57" i="23"/>
  <c r="T57" i="23"/>
  <c r="S57" i="23"/>
  <c r="R57" i="23"/>
  <c r="Q57" i="23"/>
  <c r="P57" i="23"/>
  <c r="O57" i="23"/>
  <c r="N57" i="23"/>
  <c r="M57" i="23"/>
  <c r="L57" i="23"/>
  <c r="K57" i="23"/>
  <c r="J57" i="23"/>
  <c r="I57" i="23"/>
  <c r="H57" i="23"/>
  <c r="G57" i="23"/>
  <c r="F57" i="23"/>
  <c r="E57" i="23"/>
  <c r="D57" i="23"/>
  <c r="AH56" i="23"/>
  <c r="AG56" i="23"/>
  <c r="AF56" i="23"/>
  <c r="AE56" i="23"/>
  <c r="AD56" i="23"/>
  <c r="AC56" i="23"/>
  <c r="AB56" i="23"/>
  <c r="AA56" i="23"/>
  <c r="Z56" i="23"/>
  <c r="Y56" i="23"/>
  <c r="X56" i="23"/>
  <c r="W56" i="23"/>
  <c r="V56" i="23"/>
  <c r="U56" i="23"/>
  <c r="T56" i="23"/>
  <c r="S56" i="23"/>
  <c r="R56" i="23"/>
  <c r="Q56" i="23"/>
  <c r="P56" i="23"/>
  <c r="O56" i="23"/>
  <c r="N56" i="23"/>
  <c r="M56" i="23"/>
  <c r="L56" i="23"/>
  <c r="K56" i="23"/>
  <c r="J56" i="23"/>
  <c r="I56" i="23"/>
  <c r="H56" i="23"/>
  <c r="G56" i="23"/>
  <c r="F56" i="23"/>
  <c r="E56" i="23"/>
  <c r="D56" i="23"/>
  <c r="F53" i="19"/>
  <c r="F52" i="19"/>
  <c r="F51" i="19"/>
  <c r="AK50" i="23"/>
  <c r="F50" i="19" s="1"/>
  <c r="AJ50" i="23"/>
  <c r="AI50" i="23"/>
  <c r="C50" i="23"/>
  <c r="B50" i="23"/>
  <c r="A50" i="23"/>
  <c r="AK49" i="23"/>
  <c r="F49" i="19" s="1"/>
  <c r="AJ49" i="23"/>
  <c r="AI49" i="23"/>
  <c r="C49" i="23"/>
  <c r="B49" i="23"/>
  <c r="A49" i="23"/>
  <c r="AK48" i="23"/>
  <c r="F48" i="19" s="1"/>
  <c r="AJ48" i="23"/>
  <c r="AI48" i="23"/>
  <c r="C48" i="23"/>
  <c r="B48" i="23"/>
  <c r="A48" i="23"/>
  <c r="AK47" i="23"/>
  <c r="F47" i="19" s="1"/>
  <c r="AJ47" i="23"/>
  <c r="AI47" i="23"/>
  <c r="C47" i="23"/>
  <c r="B47" i="23"/>
  <c r="A47" i="23"/>
  <c r="AK46" i="23"/>
  <c r="F46" i="19" s="1"/>
  <c r="AJ46" i="23"/>
  <c r="AI46" i="23"/>
  <c r="C46" i="23"/>
  <c r="B46" i="23"/>
  <c r="A46" i="23"/>
  <c r="AK45" i="23"/>
  <c r="F45" i="19" s="1"/>
  <c r="AJ45" i="23"/>
  <c r="AI45" i="23"/>
  <c r="C45" i="23"/>
  <c r="B45" i="23"/>
  <c r="A45" i="23"/>
  <c r="AK44" i="23"/>
  <c r="F44" i="19" s="1"/>
  <c r="AJ44" i="23"/>
  <c r="AI44" i="23"/>
  <c r="C44" i="23"/>
  <c r="B44" i="23"/>
  <c r="A44" i="23"/>
  <c r="AK43" i="23"/>
  <c r="F43" i="19" s="1"/>
  <c r="AJ43" i="23"/>
  <c r="AI43" i="23"/>
  <c r="C43" i="23"/>
  <c r="B43" i="23"/>
  <c r="A43" i="23"/>
  <c r="AK42" i="23"/>
  <c r="F42" i="19" s="1"/>
  <c r="AJ42" i="23"/>
  <c r="AI42" i="23"/>
  <c r="C42" i="23"/>
  <c r="B42" i="23"/>
  <c r="A42" i="23"/>
  <c r="AK41" i="23"/>
  <c r="F41" i="19" s="1"/>
  <c r="AJ41" i="23"/>
  <c r="AI41" i="23"/>
  <c r="C41" i="23"/>
  <c r="B41" i="23"/>
  <c r="A41" i="23"/>
  <c r="AK40" i="23"/>
  <c r="F40" i="19" s="1"/>
  <c r="AJ40" i="23"/>
  <c r="AI40" i="23"/>
  <c r="C40" i="23"/>
  <c r="B40" i="23"/>
  <c r="A40" i="23"/>
  <c r="AK39" i="23"/>
  <c r="F39" i="19" s="1"/>
  <c r="AJ39" i="23"/>
  <c r="AI39" i="23"/>
  <c r="C39" i="23"/>
  <c r="B39" i="23"/>
  <c r="A39" i="23"/>
  <c r="AK38" i="23"/>
  <c r="F38" i="19" s="1"/>
  <c r="AJ38" i="23"/>
  <c r="AI38" i="23"/>
  <c r="C38" i="23"/>
  <c r="B38" i="23"/>
  <c r="A38" i="23"/>
  <c r="AK37" i="23"/>
  <c r="F37" i="19" s="1"/>
  <c r="AJ37" i="23"/>
  <c r="AI37" i="23"/>
  <c r="C37" i="23"/>
  <c r="B37" i="23"/>
  <c r="A37" i="23"/>
  <c r="AK36" i="23"/>
  <c r="F36" i="19" s="1"/>
  <c r="AJ36" i="23"/>
  <c r="AI36" i="23"/>
  <c r="C36" i="23"/>
  <c r="B36" i="23"/>
  <c r="A36" i="23"/>
  <c r="AK35" i="23"/>
  <c r="F35" i="19" s="1"/>
  <c r="AJ35" i="23"/>
  <c r="AI35" i="23"/>
  <c r="C35" i="23"/>
  <c r="B35" i="23"/>
  <c r="A35" i="23"/>
  <c r="AK34" i="23"/>
  <c r="F34" i="19" s="1"/>
  <c r="AJ34" i="23"/>
  <c r="AI34" i="23"/>
  <c r="C34" i="23"/>
  <c r="B34" i="23"/>
  <c r="A34" i="23"/>
  <c r="AK33" i="23"/>
  <c r="F33" i="19" s="1"/>
  <c r="AJ33" i="23"/>
  <c r="AI33" i="23"/>
  <c r="C33" i="23"/>
  <c r="B33" i="23"/>
  <c r="A33" i="23"/>
  <c r="AK32" i="23"/>
  <c r="F32" i="19" s="1"/>
  <c r="AJ32" i="23"/>
  <c r="AI32" i="23"/>
  <c r="C32" i="23"/>
  <c r="B32" i="23"/>
  <c r="A32" i="23"/>
  <c r="AK31" i="23"/>
  <c r="F31" i="19" s="1"/>
  <c r="AJ31" i="23"/>
  <c r="AI31" i="23"/>
  <c r="C31" i="23"/>
  <c r="B31" i="23"/>
  <c r="A31" i="23"/>
  <c r="AK30" i="23"/>
  <c r="F30" i="19" s="1"/>
  <c r="AJ30" i="23"/>
  <c r="AI30" i="23"/>
  <c r="C30" i="23"/>
  <c r="B30" i="23"/>
  <c r="A30" i="23"/>
  <c r="AK29" i="23"/>
  <c r="F29" i="19" s="1"/>
  <c r="AJ29" i="23"/>
  <c r="AI29" i="23"/>
  <c r="C29" i="23"/>
  <c r="B29" i="23"/>
  <c r="A29" i="23"/>
  <c r="AK28" i="23"/>
  <c r="F28" i="19" s="1"/>
  <c r="AJ28" i="23"/>
  <c r="AI28" i="23"/>
  <c r="C28" i="23"/>
  <c r="B28" i="23"/>
  <c r="A28" i="23"/>
  <c r="AK27" i="23"/>
  <c r="F27" i="19" s="1"/>
  <c r="AJ27" i="23"/>
  <c r="AI27" i="23"/>
  <c r="C27" i="23"/>
  <c r="B27" i="23"/>
  <c r="A27" i="23"/>
  <c r="AK26" i="23"/>
  <c r="F26" i="19" s="1"/>
  <c r="AJ26" i="23"/>
  <c r="AI26" i="23"/>
  <c r="C26" i="23"/>
  <c r="B26" i="23"/>
  <c r="A26" i="23"/>
  <c r="AK25" i="23"/>
  <c r="F25" i="19" s="1"/>
  <c r="AJ25" i="23"/>
  <c r="AI25" i="23"/>
  <c r="C25" i="23"/>
  <c r="B25" i="23"/>
  <c r="A25" i="23"/>
  <c r="AK24" i="23"/>
  <c r="F24" i="19" s="1"/>
  <c r="AJ24" i="23"/>
  <c r="AI24" i="23"/>
  <c r="C24" i="23"/>
  <c r="B24" i="23"/>
  <c r="A24" i="23"/>
  <c r="AK23" i="23"/>
  <c r="F23" i="19" s="1"/>
  <c r="AJ23" i="23"/>
  <c r="AI23" i="23"/>
  <c r="C23" i="23"/>
  <c r="B23" i="23"/>
  <c r="A23" i="23"/>
  <c r="AK22" i="23"/>
  <c r="F22" i="19" s="1"/>
  <c r="AJ22" i="23"/>
  <c r="AI22" i="23"/>
  <c r="C22" i="23"/>
  <c r="B22" i="23"/>
  <c r="A22" i="23"/>
  <c r="AK21" i="23"/>
  <c r="F21" i="19" s="1"/>
  <c r="AJ21" i="23"/>
  <c r="AI21" i="23"/>
  <c r="C21" i="23"/>
  <c r="B21" i="23"/>
  <c r="A21" i="23"/>
  <c r="AK20" i="23"/>
  <c r="F20" i="19" s="1"/>
  <c r="AJ20" i="23"/>
  <c r="AI20" i="23"/>
  <c r="C20" i="23"/>
  <c r="B20" i="23"/>
  <c r="A20" i="23"/>
  <c r="AK19" i="23"/>
  <c r="F19" i="19" s="1"/>
  <c r="AJ19" i="23"/>
  <c r="AI19" i="23"/>
  <c r="C19" i="23"/>
  <c r="B19" i="23"/>
  <c r="A19" i="23"/>
  <c r="AK18" i="23"/>
  <c r="F18" i="19" s="1"/>
  <c r="AJ18" i="23"/>
  <c r="AI18" i="23"/>
  <c r="C18" i="23"/>
  <c r="B18" i="23"/>
  <c r="A18" i="23"/>
  <c r="AK17" i="23"/>
  <c r="F17" i="19" s="1"/>
  <c r="AJ17" i="23"/>
  <c r="AI17" i="23"/>
  <c r="C17" i="23"/>
  <c r="B17" i="23"/>
  <c r="A17" i="23"/>
  <c r="AK16" i="23"/>
  <c r="F16" i="19" s="1"/>
  <c r="AJ16" i="23"/>
  <c r="AI16" i="23"/>
  <c r="C16" i="23"/>
  <c r="B16" i="23"/>
  <c r="A16" i="23"/>
  <c r="AK15" i="23"/>
  <c r="F15" i="19" s="1"/>
  <c r="AJ15" i="23"/>
  <c r="AI15" i="23"/>
  <c r="C15" i="23"/>
  <c r="B15" i="23"/>
  <c r="A15" i="23"/>
  <c r="AK14" i="23"/>
  <c r="F14" i="19" s="1"/>
  <c r="AJ14" i="23"/>
  <c r="AI14" i="23"/>
  <c r="C14" i="23"/>
  <c r="B14" i="23"/>
  <c r="A14" i="23"/>
  <c r="AK13" i="23"/>
  <c r="F13" i="19" s="1"/>
  <c r="AJ13" i="23"/>
  <c r="AI13" i="23"/>
  <c r="C13" i="23"/>
  <c r="B13" i="23"/>
  <c r="A13" i="23"/>
  <c r="AK12" i="23"/>
  <c r="F12" i="19" s="1"/>
  <c r="AJ12" i="23"/>
  <c r="AI12" i="23"/>
  <c r="C12" i="23"/>
  <c r="B12" i="23"/>
  <c r="A12" i="23"/>
  <c r="AK11" i="23"/>
  <c r="F11" i="19" s="1"/>
  <c r="AJ11" i="23"/>
  <c r="AI11" i="23"/>
  <c r="C11" i="23"/>
  <c r="B11" i="23"/>
  <c r="A11" i="23"/>
  <c r="AK10" i="23"/>
  <c r="F10" i="19" s="1"/>
  <c r="AJ10" i="23"/>
  <c r="AI10" i="23"/>
  <c r="C10" i="23"/>
  <c r="B10" i="23"/>
  <c r="A10" i="23"/>
  <c r="H60" i="22"/>
  <c r="G60" i="22"/>
  <c r="F60" i="22"/>
  <c r="E60" i="22"/>
  <c r="D60" i="22"/>
  <c r="AH58" i="22"/>
  <c r="AG58" i="22"/>
  <c r="AF58" i="22"/>
  <c r="AE58" i="22"/>
  <c r="AD58" i="22"/>
  <c r="AC58" i="22"/>
  <c r="AB58" i="22"/>
  <c r="AA58" i="22"/>
  <c r="Z58" i="22"/>
  <c r="Y58" i="22"/>
  <c r="X58" i="22"/>
  <c r="W58" i="22"/>
  <c r="V58" i="22"/>
  <c r="U58" i="22"/>
  <c r="T58" i="22"/>
  <c r="S58" i="22"/>
  <c r="R58" i="22"/>
  <c r="Q58" i="22"/>
  <c r="P58" i="22"/>
  <c r="O58" i="22"/>
  <c r="N58" i="22"/>
  <c r="M58" i="22"/>
  <c r="L58" i="22"/>
  <c r="K58" i="22"/>
  <c r="J58" i="22"/>
  <c r="I58" i="22"/>
  <c r="H58" i="22"/>
  <c r="G58" i="22"/>
  <c r="F58" i="22"/>
  <c r="E58" i="22"/>
  <c r="D58" i="22"/>
  <c r="AH57" i="22"/>
  <c r="AG57" i="22"/>
  <c r="AF57" i="22"/>
  <c r="AE57" i="22"/>
  <c r="AD57" i="22"/>
  <c r="AC57" i="22"/>
  <c r="AB57" i="22"/>
  <c r="AA57" i="22"/>
  <c r="Z57" i="22"/>
  <c r="Y57" i="22"/>
  <c r="X57" i="22"/>
  <c r="W57" i="22"/>
  <c r="V57" i="22"/>
  <c r="U57" i="22"/>
  <c r="T57" i="22"/>
  <c r="S57" i="22"/>
  <c r="R57" i="22"/>
  <c r="Q57" i="22"/>
  <c r="P57" i="22"/>
  <c r="O57" i="22"/>
  <c r="N57" i="22"/>
  <c r="M57" i="22"/>
  <c r="L57" i="22"/>
  <c r="K57" i="22"/>
  <c r="J57" i="22"/>
  <c r="I57" i="22"/>
  <c r="H57" i="22"/>
  <c r="G57" i="22"/>
  <c r="F57" i="22"/>
  <c r="E57" i="22"/>
  <c r="D57" i="22"/>
  <c r="AH56" i="22"/>
  <c r="AG56" i="22"/>
  <c r="AF56" i="22"/>
  <c r="AE56" i="22"/>
  <c r="AD56" i="22"/>
  <c r="AC56" i="22"/>
  <c r="AB56" i="22"/>
  <c r="AA56" i="22"/>
  <c r="Z56" i="22"/>
  <c r="Y56" i="22"/>
  <c r="X56" i="22"/>
  <c r="W56" i="22"/>
  <c r="V56" i="22"/>
  <c r="U56" i="22"/>
  <c r="T56" i="22"/>
  <c r="S56" i="22"/>
  <c r="R56" i="22"/>
  <c r="Q56" i="22"/>
  <c r="P56" i="22"/>
  <c r="O56" i="22"/>
  <c r="N56" i="22"/>
  <c r="M56" i="22"/>
  <c r="L56" i="22"/>
  <c r="K56" i="22"/>
  <c r="J56" i="22"/>
  <c r="I56" i="22"/>
  <c r="H56" i="22"/>
  <c r="G56" i="22"/>
  <c r="F56" i="22"/>
  <c r="E56" i="22"/>
  <c r="D56" i="22"/>
  <c r="C55" i="22"/>
  <c r="B55" i="22"/>
  <c r="A55" i="22"/>
  <c r="E53" i="19"/>
  <c r="C53" i="22"/>
  <c r="B53" i="22"/>
  <c r="A53" i="22"/>
  <c r="E52" i="19"/>
  <c r="C52" i="22"/>
  <c r="B52" i="22"/>
  <c r="A52" i="22"/>
  <c r="AK51" i="22"/>
  <c r="E51" i="19" s="1"/>
  <c r="AJ51" i="22"/>
  <c r="AI51" i="22"/>
  <c r="C51" i="22"/>
  <c r="B51" i="22"/>
  <c r="A51" i="22"/>
  <c r="AK50" i="22"/>
  <c r="E50" i="19" s="1"/>
  <c r="AJ50" i="22"/>
  <c r="AI50" i="22"/>
  <c r="C50" i="22"/>
  <c r="B50" i="22"/>
  <c r="A50" i="22"/>
  <c r="AK49" i="22"/>
  <c r="E49" i="19" s="1"/>
  <c r="AJ49" i="22"/>
  <c r="AI49" i="22"/>
  <c r="C49" i="22"/>
  <c r="B49" i="22"/>
  <c r="A49" i="22"/>
  <c r="AK48" i="22"/>
  <c r="E48" i="19" s="1"/>
  <c r="AJ48" i="22"/>
  <c r="AI48" i="22"/>
  <c r="C48" i="22"/>
  <c r="B48" i="22"/>
  <c r="A48" i="22"/>
  <c r="AK47" i="22"/>
  <c r="E47" i="19" s="1"/>
  <c r="AJ47" i="22"/>
  <c r="AI47" i="22"/>
  <c r="C47" i="22"/>
  <c r="B47" i="22"/>
  <c r="A47" i="22"/>
  <c r="AK46" i="22"/>
  <c r="E46" i="19" s="1"/>
  <c r="AJ46" i="22"/>
  <c r="AI46" i="22"/>
  <c r="C46" i="22"/>
  <c r="B46" i="22"/>
  <c r="A46" i="22"/>
  <c r="AK45" i="22"/>
  <c r="E45" i="19" s="1"/>
  <c r="AJ45" i="22"/>
  <c r="AI45" i="22"/>
  <c r="C45" i="22"/>
  <c r="B45" i="22"/>
  <c r="A45" i="22"/>
  <c r="AK44" i="22"/>
  <c r="E44" i="19" s="1"/>
  <c r="AJ44" i="22"/>
  <c r="AI44" i="22"/>
  <c r="C44" i="22"/>
  <c r="B44" i="22"/>
  <c r="A44" i="22"/>
  <c r="AK43" i="22"/>
  <c r="E43" i="19" s="1"/>
  <c r="AJ43" i="22"/>
  <c r="AI43" i="22"/>
  <c r="C43" i="22"/>
  <c r="B43" i="22"/>
  <c r="A43" i="22"/>
  <c r="AK42" i="22"/>
  <c r="E42" i="19" s="1"/>
  <c r="AJ42" i="22"/>
  <c r="AI42" i="22"/>
  <c r="C42" i="22"/>
  <c r="B42" i="22"/>
  <c r="A42" i="22"/>
  <c r="AK41" i="22"/>
  <c r="E41" i="19" s="1"/>
  <c r="AJ41" i="22"/>
  <c r="AI41" i="22"/>
  <c r="C41" i="22"/>
  <c r="B41" i="22"/>
  <c r="A41" i="22"/>
  <c r="AK40" i="22"/>
  <c r="E40" i="19" s="1"/>
  <c r="AJ40" i="22"/>
  <c r="AI40" i="22"/>
  <c r="C40" i="22"/>
  <c r="B40" i="22"/>
  <c r="A40" i="22"/>
  <c r="AK39" i="22"/>
  <c r="E39" i="19" s="1"/>
  <c r="AJ39" i="22"/>
  <c r="AI39" i="22"/>
  <c r="C39" i="22"/>
  <c r="B39" i="22"/>
  <c r="A39" i="22"/>
  <c r="AK38" i="22"/>
  <c r="E38" i="19" s="1"/>
  <c r="AJ38" i="22"/>
  <c r="AI38" i="22"/>
  <c r="C38" i="22"/>
  <c r="B38" i="22"/>
  <c r="A38" i="22"/>
  <c r="AK37" i="22"/>
  <c r="E37" i="19" s="1"/>
  <c r="AJ37" i="22"/>
  <c r="AI37" i="22"/>
  <c r="C37" i="22"/>
  <c r="B37" i="22"/>
  <c r="A37" i="22"/>
  <c r="AK36" i="22"/>
  <c r="E36" i="19" s="1"/>
  <c r="AJ36" i="22"/>
  <c r="AI36" i="22"/>
  <c r="C36" i="22"/>
  <c r="B36" i="22"/>
  <c r="A36" i="22"/>
  <c r="AK35" i="22"/>
  <c r="E35" i="19" s="1"/>
  <c r="AJ35" i="22"/>
  <c r="AI35" i="22"/>
  <c r="C35" i="22"/>
  <c r="B35" i="22"/>
  <c r="A35" i="22"/>
  <c r="AK34" i="22"/>
  <c r="E34" i="19" s="1"/>
  <c r="AJ34" i="22"/>
  <c r="AI34" i="22"/>
  <c r="C34" i="22"/>
  <c r="B34" i="22"/>
  <c r="A34" i="22"/>
  <c r="AK33" i="22"/>
  <c r="E33" i="19" s="1"/>
  <c r="AJ33" i="22"/>
  <c r="AI33" i="22"/>
  <c r="C33" i="22"/>
  <c r="B33" i="22"/>
  <c r="A33" i="22"/>
  <c r="AK32" i="22"/>
  <c r="E32" i="19" s="1"/>
  <c r="AJ32" i="22"/>
  <c r="AI32" i="22"/>
  <c r="C32" i="22"/>
  <c r="B32" i="22"/>
  <c r="A32" i="22"/>
  <c r="AK31" i="22"/>
  <c r="E31" i="19" s="1"/>
  <c r="AJ31" i="22"/>
  <c r="AI31" i="22"/>
  <c r="C31" i="22"/>
  <c r="B31" i="22"/>
  <c r="A31" i="22"/>
  <c r="AK30" i="22"/>
  <c r="E30" i="19" s="1"/>
  <c r="AJ30" i="22"/>
  <c r="AI30" i="22"/>
  <c r="C30" i="22"/>
  <c r="B30" i="22"/>
  <c r="A30" i="22"/>
  <c r="AK29" i="22"/>
  <c r="E29" i="19" s="1"/>
  <c r="AJ29" i="22"/>
  <c r="AI29" i="22"/>
  <c r="C29" i="22"/>
  <c r="B29" i="22"/>
  <c r="A29" i="22"/>
  <c r="AK28" i="22"/>
  <c r="E28" i="19" s="1"/>
  <c r="AJ28" i="22"/>
  <c r="AI28" i="22"/>
  <c r="C28" i="22"/>
  <c r="B28" i="22"/>
  <c r="A28" i="22"/>
  <c r="AK27" i="22"/>
  <c r="E27" i="19" s="1"/>
  <c r="AJ27" i="22"/>
  <c r="AI27" i="22"/>
  <c r="C27" i="22"/>
  <c r="B27" i="22"/>
  <c r="A27" i="22"/>
  <c r="AK26" i="22"/>
  <c r="E26" i="19" s="1"/>
  <c r="AJ26" i="22"/>
  <c r="AI26" i="22"/>
  <c r="C26" i="22"/>
  <c r="B26" i="22"/>
  <c r="A26" i="22"/>
  <c r="AK25" i="22"/>
  <c r="E25" i="19" s="1"/>
  <c r="AJ25" i="22"/>
  <c r="AI25" i="22"/>
  <c r="C25" i="22"/>
  <c r="B25" i="22"/>
  <c r="A25" i="22"/>
  <c r="AK24" i="22"/>
  <c r="E24" i="19" s="1"/>
  <c r="AJ24" i="22"/>
  <c r="AI24" i="22"/>
  <c r="C24" i="22"/>
  <c r="B24" i="22"/>
  <c r="A24" i="22"/>
  <c r="AK23" i="22"/>
  <c r="E23" i="19" s="1"/>
  <c r="AJ23" i="22"/>
  <c r="AI23" i="22"/>
  <c r="C23" i="22"/>
  <c r="B23" i="22"/>
  <c r="A23" i="22"/>
  <c r="AK22" i="22"/>
  <c r="E22" i="19" s="1"/>
  <c r="AJ22" i="22"/>
  <c r="AI22" i="22"/>
  <c r="C22" i="22"/>
  <c r="B22" i="22"/>
  <c r="A22" i="22"/>
  <c r="AK21" i="22"/>
  <c r="E21" i="19" s="1"/>
  <c r="AJ21" i="22"/>
  <c r="AI21" i="22"/>
  <c r="C21" i="22"/>
  <c r="B21" i="22"/>
  <c r="A21" i="22"/>
  <c r="AK20" i="22"/>
  <c r="E20" i="19" s="1"/>
  <c r="AJ20" i="22"/>
  <c r="AI20" i="22"/>
  <c r="C20" i="22"/>
  <c r="B20" i="22"/>
  <c r="A20" i="22"/>
  <c r="AK19" i="22"/>
  <c r="E19" i="19" s="1"/>
  <c r="AJ19" i="22"/>
  <c r="AI19" i="22"/>
  <c r="C19" i="22"/>
  <c r="B19" i="22"/>
  <c r="A19" i="22"/>
  <c r="AK18" i="22"/>
  <c r="E18" i="19" s="1"/>
  <c r="AJ18" i="22"/>
  <c r="AI18" i="22"/>
  <c r="C18" i="22"/>
  <c r="B18" i="22"/>
  <c r="A18" i="22"/>
  <c r="AK17" i="22"/>
  <c r="E17" i="19" s="1"/>
  <c r="AJ17" i="22"/>
  <c r="AI17" i="22"/>
  <c r="C17" i="22"/>
  <c r="B17" i="22"/>
  <c r="A17" i="22"/>
  <c r="AK16" i="22"/>
  <c r="E16" i="19" s="1"/>
  <c r="AJ16" i="22"/>
  <c r="AI16" i="22"/>
  <c r="C16" i="22"/>
  <c r="B16" i="22"/>
  <c r="A16" i="22"/>
  <c r="AK15" i="22"/>
  <c r="E15" i="19" s="1"/>
  <c r="AJ15" i="22"/>
  <c r="AI15" i="22"/>
  <c r="C15" i="22"/>
  <c r="B15" i="22"/>
  <c r="A15" i="22"/>
  <c r="AK14" i="22"/>
  <c r="E14" i="19" s="1"/>
  <c r="AJ14" i="22"/>
  <c r="AI14" i="22"/>
  <c r="C14" i="22"/>
  <c r="B14" i="22"/>
  <c r="A14" i="22"/>
  <c r="AK13" i="22"/>
  <c r="E13" i="19" s="1"/>
  <c r="AJ13" i="22"/>
  <c r="AI13" i="22"/>
  <c r="C13" i="22"/>
  <c r="B13" i="22"/>
  <c r="A13" i="22"/>
  <c r="AK12" i="22"/>
  <c r="E12" i="19" s="1"/>
  <c r="AJ12" i="22"/>
  <c r="AI12" i="22"/>
  <c r="C12" i="22"/>
  <c r="B12" i="22"/>
  <c r="A12" i="22"/>
  <c r="AK11" i="22"/>
  <c r="E11" i="19" s="1"/>
  <c r="AJ11" i="22"/>
  <c r="AI11" i="22"/>
  <c r="C11" i="22"/>
  <c r="B11" i="22"/>
  <c r="A11" i="22"/>
  <c r="AK10" i="22"/>
  <c r="E10" i="19" s="1"/>
  <c r="AJ10" i="22"/>
  <c r="AI10" i="22"/>
  <c r="C10" i="22"/>
  <c r="B10" i="22"/>
  <c r="A10" i="22"/>
  <c r="AH56" i="20"/>
  <c r="D53" i="19"/>
  <c r="D52" i="19"/>
  <c r="D51" i="19"/>
  <c r="AJ50" i="20"/>
  <c r="D50" i="19" s="1"/>
  <c r="AI50" i="20"/>
  <c r="AH50" i="20"/>
  <c r="C50" i="20"/>
  <c r="B50" i="20"/>
  <c r="A50" i="20"/>
  <c r="AJ49" i="20"/>
  <c r="D49" i="19" s="1"/>
  <c r="AI49" i="20"/>
  <c r="AH49" i="20"/>
  <c r="C49" i="20"/>
  <c r="B49" i="20"/>
  <c r="A49" i="20"/>
  <c r="AJ48" i="20"/>
  <c r="D48" i="19" s="1"/>
  <c r="AI48" i="20"/>
  <c r="AH48" i="20"/>
  <c r="C48" i="20"/>
  <c r="B48" i="20"/>
  <c r="A48" i="20"/>
  <c r="AJ47" i="20"/>
  <c r="D47" i="19" s="1"/>
  <c r="AI47" i="20"/>
  <c r="AH47" i="20"/>
  <c r="C47" i="20"/>
  <c r="B47" i="20"/>
  <c r="A47" i="20"/>
  <c r="AJ46" i="20"/>
  <c r="D46" i="19" s="1"/>
  <c r="AI46" i="20"/>
  <c r="AH46" i="20"/>
  <c r="C46" i="20"/>
  <c r="B46" i="20"/>
  <c r="A46" i="20"/>
  <c r="AJ45" i="20"/>
  <c r="D45" i="19" s="1"/>
  <c r="AI45" i="20"/>
  <c r="AH45" i="20"/>
  <c r="C45" i="20"/>
  <c r="B45" i="20"/>
  <c r="A45" i="20"/>
  <c r="AJ44" i="20"/>
  <c r="D44" i="19" s="1"/>
  <c r="AI44" i="20"/>
  <c r="AH44" i="20"/>
  <c r="C44" i="20"/>
  <c r="B44" i="20"/>
  <c r="A44" i="20"/>
  <c r="AJ43" i="20"/>
  <c r="D43" i="19" s="1"/>
  <c r="AI43" i="20"/>
  <c r="AH43" i="20"/>
  <c r="C43" i="20"/>
  <c r="B43" i="20"/>
  <c r="A43" i="20"/>
  <c r="D42" i="19"/>
  <c r="AI42" i="20"/>
  <c r="AH42" i="20"/>
  <c r="C42" i="20"/>
  <c r="B42" i="20"/>
  <c r="A42" i="20"/>
  <c r="AJ41" i="20"/>
  <c r="D41" i="19" s="1"/>
  <c r="AI41" i="20"/>
  <c r="AH41" i="20"/>
  <c r="C41" i="20"/>
  <c r="B41" i="20"/>
  <c r="A41" i="20"/>
  <c r="AJ40" i="20"/>
  <c r="D40" i="19" s="1"/>
  <c r="AI40" i="20"/>
  <c r="AH40" i="20"/>
  <c r="C40" i="20"/>
  <c r="B40" i="20"/>
  <c r="A40" i="20"/>
  <c r="AJ39" i="20"/>
  <c r="D39" i="19" s="1"/>
  <c r="AI39" i="20"/>
  <c r="AH39" i="20"/>
  <c r="C39" i="20"/>
  <c r="B39" i="20"/>
  <c r="A39" i="20"/>
  <c r="AJ38" i="20"/>
  <c r="D38" i="19" s="1"/>
  <c r="AI38" i="20"/>
  <c r="AH38" i="20"/>
  <c r="C38" i="20"/>
  <c r="B38" i="20"/>
  <c r="A38" i="20"/>
  <c r="AJ37" i="20"/>
  <c r="D37" i="19" s="1"/>
  <c r="AI37" i="20"/>
  <c r="AH37" i="20"/>
  <c r="C37" i="20"/>
  <c r="B37" i="20"/>
  <c r="A37" i="20"/>
  <c r="AJ36" i="20"/>
  <c r="D36" i="19" s="1"/>
  <c r="AI36" i="20"/>
  <c r="AH36" i="20"/>
  <c r="C36" i="20"/>
  <c r="B36" i="20"/>
  <c r="A36" i="20"/>
  <c r="AJ35" i="20"/>
  <c r="D35" i="19" s="1"/>
  <c r="AI35" i="20"/>
  <c r="AH35" i="20"/>
  <c r="C35" i="20"/>
  <c r="B35" i="20"/>
  <c r="A35" i="20"/>
  <c r="AJ34" i="20"/>
  <c r="D34" i="19" s="1"/>
  <c r="AI34" i="20"/>
  <c r="AH34" i="20"/>
  <c r="C34" i="20"/>
  <c r="B34" i="20"/>
  <c r="A34" i="20"/>
  <c r="AJ33" i="20"/>
  <c r="D33" i="19" s="1"/>
  <c r="AI33" i="20"/>
  <c r="AH33" i="20"/>
  <c r="C33" i="20"/>
  <c r="B33" i="20"/>
  <c r="A33" i="20"/>
  <c r="AJ32" i="20"/>
  <c r="D32" i="19" s="1"/>
  <c r="AI32" i="20"/>
  <c r="AH32" i="20"/>
  <c r="C32" i="20"/>
  <c r="B32" i="20"/>
  <c r="A32" i="20"/>
  <c r="AJ31" i="20"/>
  <c r="D31" i="19" s="1"/>
  <c r="AI31" i="20"/>
  <c r="AH31" i="20"/>
  <c r="C31" i="20"/>
  <c r="B31" i="20"/>
  <c r="A31" i="20"/>
  <c r="AJ30" i="20"/>
  <c r="D30" i="19" s="1"/>
  <c r="AI30" i="20"/>
  <c r="AH30" i="20"/>
  <c r="C30" i="20"/>
  <c r="B30" i="20"/>
  <c r="A30" i="20"/>
  <c r="AJ29" i="20"/>
  <c r="D29" i="19" s="1"/>
  <c r="AI29" i="20"/>
  <c r="AH29" i="20"/>
  <c r="C29" i="20"/>
  <c r="B29" i="20"/>
  <c r="A29" i="20"/>
  <c r="AJ28" i="20"/>
  <c r="D28" i="19" s="1"/>
  <c r="AI28" i="20"/>
  <c r="AH28" i="20"/>
  <c r="C28" i="20"/>
  <c r="B28" i="20"/>
  <c r="A28" i="20"/>
  <c r="AJ27" i="20"/>
  <c r="D27" i="19" s="1"/>
  <c r="AI27" i="20"/>
  <c r="AH27" i="20"/>
  <c r="C27" i="20"/>
  <c r="B27" i="20"/>
  <c r="A27" i="20"/>
  <c r="AJ26" i="20"/>
  <c r="D26" i="19" s="1"/>
  <c r="AI26" i="20"/>
  <c r="AH26" i="20"/>
  <c r="C26" i="20"/>
  <c r="B26" i="20"/>
  <c r="A26" i="20"/>
  <c r="AJ25" i="20"/>
  <c r="D25" i="19" s="1"/>
  <c r="AI25" i="20"/>
  <c r="AH25" i="20"/>
  <c r="C25" i="20"/>
  <c r="B25" i="20"/>
  <c r="A25" i="20"/>
  <c r="AJ24" i="20"/>
  <c r="D24" i="19" s="1"/>
  <c r="AI24" i="20"/>
  <c r="AH24" i="20"/>
  <c r="C24" i="20"/>
  <c r="B24" i="20"/>
  <c r="A24" i="20"/>
  <c r="AJ23" i="20"/>
  <c r="D23" i="19" s="1"/>
  <c r="AI23" i="20"/>
  <c r="AH23" i="20"/>
  <c r="C23" i="20"/>
  <c r="B23" i="20"/>
  <c r="A23" i="20"/>
  <c r="AJ22" i="20"/>
  <c r="D22" i="19" s="1"/>
  <c r="AI22" i="20"/>
  <c r="AH22" i="20"/>
  <c r="C22" i="20"/>
  <c r="B22" i="20"/>
  <c r="A22" i="20"/>
  <c r="AJ21" i="20"/>
  <c r="D21" i="19" s="1"/>
  <c r="AI21" i="20"/>
  <c r="AH21" i="20"/>
  <c r="C21" i="20"/>
  <c r="B21" i="20"/>
  <c r="A21" i="20"/>
  <c r="AJ20" i="20"/>
  <c r="D20" i="19" s="1"/>
  <c r="AI20" i="20"/>
  <c r="AH20" i="20"/>
  <c r="C20" i="20"/>
  <c r="B20" i="20"/>
  <c r="A20" i="20"/>
  <c r="AJ19" i="20"/>
  <c r="D19" i="19" s="1"/>
  <c r="AI19" i="20"/>
  <c r="AH19" i="20"/>
  <c r="C19" i="20"/>
  <c r="B19" i="20"/>
  <c r="A19" i="20"/>
  <c r="AJ18" i="20"/>
  <c r="D18" i="19" s="1"/>
  <c r="AI18" i="20"/>
  <c r="AH18" i="20"/>
  <c r="C18" i="20"/>
  <c r="B18" i="20"/>
  <c r="A18" i="20"/>
  <c r="AJ17" i="20"/>
  <c r="D17" i="19" s="1"/>
  <c r="AI17" i="20"/>
  <c r="AH17" i="20"/>
  <c r="C17" i="20"/>
  <c r="B17" i="20"/>
  <c r="A17" i="20"/>
  <c r="AJ16" i="20"/>
  <c r="D16" i="19" s="1"/>
  <c r="AI16" i="20"/>
  <c r="AH16" i="20"/>
  <c r="C16" i="20"/>
  <c r="B16" i="20"/>
  <c r="A16" i="20"/>
  <c r="AJ15" i="20"/>
  <c r="D15" i="19" s="1"/>
  <c r="AI15" i="20"/>
  <c r="AH15" i="20"/>
  <c r="C15" i="20"/>
  <c r="B15" i="20"/>
  <c r="A15" i="20"/>
  <c r="AJ14" i="20"/>
  <c r="D14" i="19" s="1"/>
  <c r="AI14" i="20"/>
  <c r="AH14" i="20"/>
  <c r="C14" i="20"/>
  <c r="B14" i="20"/>
  <c r="A14" i="20"/>
  <c r="AJ13" i="20"/>
  <c r="D13" i="19" s="1"/>
  <c r="AI13" i="20"/>
  <c r="AH13" i="20"/>
  <c r="C13" i="20"/>
  <c r="B13" i="20"/>
  <c r="A13" i="20"/>
  <c r="AJ12" i="20"/>
  <c r="D12" i="19" s="1"/>
  <c r="AI12" i="20"/>
  <c r="AH12" i="20"/>
  <c r="C12" i="20"/>
  <c r="B12" i="20"/>
  <c r="A12" i="20"/>
  <c r="AJ11" i="20"/>
  <c r="D11" i="19" s="1"/>
  <c r="AI11" i="20"/>
  <c r="AH11" i="20"/>
  <c r="C11" i="20"/>
  <c r="B11" i="20"/>
  <c r="A11" i="20"/>
  <c r="AJ10" i="20"/>
  <c r="D10" i="19" s="1"/>
  <c r="AI10" i="20"/>
  <c r="AH10" i="20"/>
  <c r="C10" i="20"/>
  <c r="B10" i="20"/>
  <c r="A10" i="20"/>
  <c r="AK10" i="9"/>
  <c r="C10" i="19" s="1"/>
  <c r="C50" i="9"/>
  <c r="AI50" i="9"/>
  <c r="AJ50" i="9"/>
  <c r="AK50" i="9"/>
  <c r="AI51" i="9"/>
  <c r="AJ51" i="9"/>
  <c r="AK51" i="9"/>
  <c r="A48" i="9"/>
  <c r="B48" i="9"/>
  <c r="C48" i="9"/>
  <c r="AI48" i="9"/>
  <c r="AJ48" i="9"/>
  <c r="AK48" i="9"/>
  <c r="A49" i="9"/>
  <c r="B49" i="9"/>
  <c r="C49" i="9"/>
  <c r="AI49" i="9"/>
  <c r="AJ49" i="9"/>
  <c r="AK49" i="9"/>
  <c r="O10" i="19" l="1"/>
  <c r="I60" i="30"/>
  <c r="M9" i="19" s="1"/>
  <c r="I60" i="24"/>
  <c r="G9" i="19" s="1"/>
  <c r="I60" i="25"/>
  <c r="H9" i="19" s="1"/>
  <c r="I60" i="26"/>
  <c r="I9" i="19" s="1"/>
  <c r="I60" i="28"/>
  <c r="K9" i="19" s="1"/>
  <c r="I60" i="27"/>
  <c r="J9" i="19" s="1"/>
  <c r="I60" i="23"/>
  <c r="F9" i="19" s="1"/>
  <c r="I60" i="22"/>
  <c r="E9" i="19" s="1"/>
  <c r="I60" i="29"/>
  <c r="L9" i="19" s="1"/>
  <c r="D9" i="19"/>
  <c r="H60" i="9"/>
  <c r="G60" i="9"/>
  <c r="F60" i="9"/>
  <c r="E60" i="9"/>
  <c r="D60" i="9"/>
  <c r="I60" i="9" l="1"/>
  <c r="C9" i="19" s="1"/>
  <c r="O9" i="19" s="1"/>
  <c r="B10" i="19" l="1"/>
  <c r="A3" i="19"/>
  <c r="A10" i="19"/>
  <c r="AH58" i="9" l="1"/>
  <c r="AG58" i="9"/>
  <c r="AF58" i="9"/>
  <c r="AE58" i="9"/>
  <c r="AD58" i="9"/>
  <c r="AC58" i="9"/>
  <c r="AB58" i="9"/>
  <c r="AA58" i="9"/>
  <c r="Z58" i="9"/>
  <c r="Y58" i="9"/>
  <c r="X58" i="9"/>
  <c r="W58" i="9"/>
  <c r="V58" i="9"/>
  <c r="U58" i="9"/>
  <c r="T58" i="9"/>
  <c r="S58" i="9"/>
  <c r="R58" i="9"/>
  <c r="Q58" i="9"/>
  <c r="P58" i="9"/>
  <c r="O58" i="9"/>
  <c r="N58" i="9"/>
  <c r="M58" i="9"/>
  <c r="L58" i="9"/>
  <c r="K58" i="9"/>
  <c r="J58" i="9"/>
  <c r="I58" i="9"/>
  <c r="H58" i="9"/>
  <c r="G58" i="9"/>
  <c r="F58" i="9"/>
  <c r="E58" i="9"/>
  <c r="D58" i="9"/>
  <c r="AH57" i="9"/>
  <c r="AG57" i="9"/>
  <c r="AF57" i="9"/>
  <c r="AE57" i="9"/>
  <c r="AD57" i="9"/>
  <c r="AC57" i="9"/>
  <c r="AB57" i="9"/>
  <c r="AA57" i="9"/>
  <c r="Z57" i="9"/>
  <c r="Y57" i="9"/>
  <c r="X57" i="9"/>
  <c r="W57" i="9"/>
  <c r="V57" i="9"/>
  <c r="U57" i="9"/>
  <c r="T57" i="9"/>
  <c r="S57" i="9"/>
  <c r="R57" i="9"/>
  <c r="Q57" i="9"/>
  <c r="P57" i="9"/>
  <c r="O57" i="9"/>
  <c r="N57" i="9"/>
  <c r="M57" i="9"/>
  <c r="L57" i="9"/>
  <c r="K57" i="9"/>
  <c r="J57" i="9"/>
  <c r="I57" i="9"/>
  <c r="H57" i="9"/>
  <c r="G57" i="9"/>
  <c r="F57" i="9"/>
  <c r="E57" i="9"/>
  <c r="D57" i="9"/>
  <c r="AH56" i="9"/>
  <c r="AG56" i="9"/>
  <c r="AF56" i="9"/>
  <c r="AE56" i="9"/>
  <c r="AD56" i="9"/>
  <c r="AC56" i="9"/>
  <c r="AB56" i="9"/>
  <c r="AA56" i="9"/>
  <c r="Z56" i="9"/>
  <c r="Y56" i="9"/>
  <c r="X56" i="9"/>
  <c r="W56" i="9"/>
  <c r="V56" i="9"/>
  <c r="U56" i="9"/>
  <c r="T56" i="9"/>
  <c r="S56" i="9"/>
  <c r="R56" i="9"/>
  <c r="Q56" i="9"/>
  <c r="P56" i="9"/>
  <c r="O56" i="9"/>
  <c r="N56" i="9"/>
  <c r="M56" i="9"/>
  <c r="L56" i="9"/>
  <c r="K56" i="9"/>
  <c r="J56" i="9"/>
  <c r="I56" i="9"/>
  <c r="H56" i="9"/>
  <c r="G56" i="9"/>
  <c r="F56" i="9"/>
  <c r="E56" i="9"/>
  <c r="D56" i="9"/>
  <c r="C54" i="19"/>
  <c r="O54" i="19" s="1"/>
  <c r="P54" i="19" s="1"/>
  <c r="C53" i="19"/>
  <c r="O53" i="19" s="1"/>
  <c r="P53" i="19" s="1"/>
  <c r="C52" i="19"/>
  <c r="O52" i="19" s="1"/>
  <c r="P52" i="19" s="1"/>
  <c r="C51" i="19"/>
  <c r="O51" i="19" s="1"/>
  <c r="P51" i="19" s="1"/>
  <c r="C50" i="19"/>
  <c r="O50" i="19" s="1"/>
  <c r="P50" i="19" s="1"/>
  <c r="C49" i="19"/>
  <c r="O49" i="19" s="1"/>
  <c r="P49" i="19" s="1"/>
  <c r="C48" i="19"/>
  <c r="O48" i="19" s="1"/>
  <c r="P48" i="19" s="1"/>
  <c r="AK47" i="9"/>
  <c r="C47" i="19" s="1"/>
  <c r="O47" i="19" s="1"/>
  <c r="P47" i="19" s="1"/>
  <c r="AJ47" i="9"/>
  <c r="AI47" i="9"/>
  <c r="C47" i="9"/>
  <c r="B47" i="9"/>
  <c r="A47" i="9"/>
  <c r="AK46" i="9"/>
  <c r="C46" i="19" s="1"/>
  <c r="O46" i="19" s="1"/>
  <c r="P46" i="19" s="1"/>
  <c r="AJ46" i="9"/>
  <c r="AI46" i="9"/>
  <c r="C46" i="9"/>
  <c r="B46" i="9"/>
  <c r="A46" i="9"/>
  <c r="AK45" i="9"/>
  <c r="C45" i="19" s="1"/>
  <c r="O45" i="19" s="1"/>
  <c r="AJ45" i="9"/>
  <c r="AI45" i="9"/>
  <c r="C45" i="9"/>
  <c r="B45" i="9"/>
  <c r="A45" i="9"/>
  <c r="AK44" i="9"/>
  <c r="C44" i="19" s="1"/>
  <c r="O44" i="19" s="1"/>
  <c r="AJ44" i="9"/>
  <c r="AI44" i="9"/>
  <c r="C44" i="9"/>
  <c r="B44" i="9"/>
  <c r="A44" i="9"/>
  <c r="AK43" i="9"/>
  <c r="C43" i="19" s="1"/>
  <c r="O43" i="19" s="1"/>
  <c r="AJ43" i="9"/>
  <c r="AI43" i="9"/>
  <c r="C43" i="9"/>
  <c r="B43" i="9"/>
  <c r="A43" i="9"/>
  <c r="AK42" i="9"/>
  <c r="C42" i="19" s="1"/>
  <c r="O42" i="19" s="1"/>
  <c r="AJ42" i="9"/>
  <c r="AI42" i="9"/>
  <c r="C42" i="9"/>
  <c r="B42" i="9"/>
  <c r="A42" i="9"/>
  <c r="AK41" i="9"/>
  <c r="C41" i="19" s="1"/>
  <c r="O41" i="19" s="1"/>
  <c r="AJ41" i="9"/>
  <c r="AI41" i="9"/>
  <c r="C41" i="9"/>
  <c r="B41" i="9"/>
  <c r="A41" i="9"/>
  <c r="AK40" i="9"/>
  <c r="C40" i="19" s="1"/>
  <c r="O40" i="19" s="1"/>
  <c r="AJ40" i="9"/>
  <c r="AI40" i="9"/>
  <c r="C40" i="9"/>
  <c r="B40" i="9"/>
  <c r="A40" i="9"/>
  <c r="AK39" i="9"/>
  <c r="C39" i="19" s="1"/>
  <c r="O39" i="19" s="1"/>
  <c r="AJ39" i="9"/>
  <c r="AI39" i="9"/>
  <c r="C39" i="9"/>
  <c r="B39" i="9"/>
  <c r="A39" i="9"/>
  <c r="AK38" i="9"/>
  <c r="C38" i="19" s="1"/>
  <c r="O38" i="19" s="1"/>
  <c r="AJ38" i="9"/>
  <c r="AI38" i="9"/>
  <c r="C38" i="9"/>
  <c r="B38" i="9"/>
  <c r="A38" i="9"/>
  <c r="AK37" i="9"/>
  <c r="C37" i="19" s="1"/>
  <c r="O37" i="19" s="1"/>
  <c r="AJ37" i="9"/>
  <c r="AI37" i="9"/>
  <c r="C37" i="9"/>
  <c r="B37" i="9"/>
  <c r="A37" i="9"/>
  <c r="AK36" i="9"/>
  <c r="C36" i="19" s="1"/>
  <c r="O36" i="19" s="1"/>
  <c r="AJ36" i="9"/>
  <c r="AI36" i="9"/>
  <c r="C36" i="9"/>
  <c r="B36" i="9"/>
  <c r="A36" i="9"/>
  <c r="AK35" i="9"/>
  <c r="C35" i="19" s="1"/>
  <c r="O35" i="19" s="1"/>
  <c r="AJ35" i="9"/>
  <c r="AI35" i="9"/>
  <c r="C35" i="9"/>
  <c r="B35" i="9"/>
  <c r="A35" i="9"/>
  <c r="AK34" i="9"/>
  <c r="C34" i="19" s="1"/>
  <c r="O34" i="19" s="1"/>
  <c r="AJ34" i="9"/>
  <c r="AI34" i="9"/>
  <c r="C34" i="9"/>
  <c r="B34" i="9"/>
  <c r="A34" i="9"/>
  <c r="AK33" i="9"/>
  <c r="C33" i="19" s="1"/>
  <c r="O33" i="19" s="1"/>
  <c r="AJ33" i="9"/>
  <c r="AI33" i="9"/>
  <c r="C33" i="9"/>
  <c r="B33" i="9"/>
  <c r="A33" i="9"/>
  <c r="AK32" i="9"/>
  <c r="C32" i="19" s="1"/>
  <c r="O32" i="19" s="1"/>
  <c r="AJ32" i="9"/>
  <c r="AI32" i="9"/>
  <c r="C32" i="9"/>
  <c r="B32" i="9"/>
  <c r="A32" i="9"/>
  <c r="AK31" i="9"/>
  <c r="C31" i="19" s="1"/>
  <c r="O31" i="19" s="1"/>
  <c r="AJ31" i="9"/>
  <c r="AI31" i="9"/>
  <c r="C31" i="9"/>
  <c r="B31" i="9"/>
  <c r="A31" i="9"/>
  <c r="AK30" i="9"/>
  <c r="C30" i="19" s="1"/>
  <c r="O30" i="19" s="1"/>
  <c r="AJ30" i="9"/>
  <c r="AI30" i="9"/>
  <c r="C30" i="9"/>
  <c r="B30" i="9"/>
  <c r="A30" i="9"/>
  <c r="AK29" i="9"/>
  <c r="C29" i="19" s="1"/>
  <c r="O29" i="19" s="1"/>
  <c r="AJ29" i="9"/>
  <c r="AI29" i="9"/>
  <c r="C29" i="9"/>
  <c r="B29" i="9"/>
  <c r="A29" i="9"/>
  <c r="AK28" i="9"/>
  <c r="C28" i="19" s="1"/>
  <c r="O28" i="19" s="1"/>
  <c r="AJ28" i="9"/>
  <c r="AI28" i="9"/>
  <c r="C28" i="9"/>
  <c r="B28" i="9"/>
  <c r="A28" i="9"/>
  <c r="AK27" i="9"/>
  <c r="C27" i="19" s="1"/>
  <c r="O27" i="19" s="1"/>
  <c r="AJ27" i="9"/>
  <c r="AI27" i="9"/>
  <c r="C27" i="9"/>
  <c r="B27" i="9"/>
  <c r="A27" i="9"/>
  <c r="AK26" i="9"/>
  <c r="C26" i="19" s="1"/>
  <c r="O26" i="19" s="1"/>
  <c r="AJ26" i="9"/>
  <c r="AI26" i="9"/>
  <c r="C26" i="9"/>
  <c r="B26" i="9"/>
  <c r="A26" i="9"/>
  <c r="AK25" i="9"/>
  <c r="C25" i="19" s="1"/>
  <c r="O25" i="19" s="1"/>
  <c r="AJ25" i="9"/>
  <c r="AI25" i="9"/>
  <c r="C25" i="9"/>
  <c r="B25" i="9"/>
  <c r="A25" i="9"/>
  <c r="AK24" i="9"/>
  <c r="C24" i="19" s="1"/>
  <c r="O24" i="19" s="1"/>
  <c r="AJ24" i="9"/>
  <c r="AI24" i="9"/>
  <c r="C24" i="9"/>
  <c r="B24" i="9"/>
  <c r="A24" i="9"/>
  <c r="AK23" i="9"/>
  <c r="C23" i="19" s="1"/>
  <c r="O23" i="19" s="1"/>
  <c r="AJ23" i="9"/>
  <c r="AI23" i="9"/>
  <c r="C23" i="9"/>
  <c r="B23" i="9"/>
  <c r="A23" i="9"/>
  <c r="AK22" i="9"/>
  <c r="C22" i="19" s="1"/>
  <c r="O22" i="19" s="1"/>
  <c r="AJ22" i="9"/>
  <c r="AI22" i="9"/>
  <c r="C22" i="9"/>
  <c r="B22" i="9"/>
  <c r="A22" i="9"/>
  <c r="AK21" i="9"/>
  <c r="C21" i="19" s="1"/>
  <c r="O21" i="19" s="1"/>
  <c r="AJ21" i="9"/>
  <c r="AI21" i="9"/>
  <c r="C21" i="9"/>
  <c r="B21" i="9"/>
  <c r="A21" i="9"/>
  <c r="AK20" i="9"/>
  <c r="C20" i="19" s="1"/>
  <c r="O20" i="19" s="1"/>
  <c r="AJ20" i="9"/>
  <c r="AI20" i="9"/>
  <c r="C20" i="9"/>
  <c r="B20" i="9"/>
  <c r="A20" i="9"/>
  <c r="AK19" i="9"/>
  <c r="C19" i="19" s="1"/>
  <c r="O19" i="19" s="1"/>
  <c r="AJ19" i="9"/>
  <c r="AI19" i="9"/>
  <c r="C19" i="9"/>
  <c r="B19" i="9"/>
  <c r="A19" i="9"/>
  <c r="AK18" i="9"/>
  <c r="C18" i="19" s="1"/>
  <c r="O18" i="19" s="1"/>
  <c r="AJ18" i="9"/>
  <c r="AI18" i="9"/>
  <c r="C18" i="9"/>
  <c r="B18" i="9"/>
  <c r="A18" i="9"/>
  <c r="AK17" i="9"/>
  <c r="C17" i="19" s="1"/>
  <c r="O17" i="19" s="1"/>
  <c r="AJ17" i="9"/>
  <c r="AI17" i="9"/>
  <c r="C17" i="9"/>
  <c r="B17" i="9"/>
  <c r="A17" i="9"/>
  <c r="AK16" i="9"/>
  <c r="C16" i="19" s="1"/>
  <c r="O16" i="19" s="1"/>
  <c r="AJ16" i="9"/>
  <c r="AI16" i="9"/>
  <c r="C16" i="9"/>
  <c r="B16" i="9"/>
  <c r="A16" i="9"/>
  <c r="AK15" i="9"/>
  <c r="C15" i="19" s="1"/>
  <c r="O15" i="19" s="1"/>
  <c r="AJ15" i="9"/>
  <c r="AI15" i="9"/>
  <c r="C15" i="9"/>
  <c r="B15" i="9"/>
  <c r="A15" i="9"/>
  <c r="AK14" i="9"/>
  <c r="C14" i="19" s="1"/>
  <c r="O14" i="19" s="1"/>
  <c r="AJ14" i="9"/>
  <c r="AI14" i="9"/>
  <c r="C14" i="9"/>
  <c r="B14" i="9"/>
  <c r="A14" i="9"/>
  <c r="AK13" i="9"/>
  <c r="C13" i="19" s="1"/>
  <c r="O13" i="19" s="1"/>
  <c r="AJ13" i="9"/>
  <c r="AI13" i="9"/>
  <c r="C13" i="9"/>
  <c r="B13" i="9"/>
  <c r="A13" i="9"/>
  <c r="AK12" i="9"/>
  <c r="C12" i="19" s="1"/>
  <c r="O12" i="19" s="1"/>
  <c r="AJ12" i="9"/>
  <c r="AI12" i="9"/>
  <c r="C12" i="9"/>
  <c r="B12" i="9"/>
  <c r="A12" i="9"/>
  <c r="AK11" i="9"/>
  <c r="C11" i="19" s="1"/>
  <c r="O11" i="19" s="1"/>
  <c r="AJ11" i="9"/>
  <c r="AI11" i="9"/>
  <c r="C11" i="9"/>
  <c r="B11" i="9"/>
  <c r="A11" i="9"/>
  <c r="AJ10" i="9"/>
  <c r="AI10" i="9"/>
  <c r="C10" i="9"/>
  <c r="B10" i="9"/>
  <c r="A10" i="9"/>
  <c r="P37" i="19" l="1"/>
  <c r="P41" i="19"/>
  <c r="P45" i="19"/>
  <c r="P35" i="19"/>
  <c r="P39" i="19"/>
  <c r="P43" i="19"/>
  <c r="P34" i="19"/>
  <c r="P36" i="19"/>
  <c r="P38" i="19"/>
  <c r="P40" i="19"/>
  <c r="P42" i="19"/>
  <c r="P44" i="19"/>
  <c r="G27" i="5"/>
  <c r="P10" i="19" l="1"/>
  <c r="P12" i="19"/>
  <c r="P13" i="19"/>
  <c r="P14" i="19"/>
  <c r="P15" i="19"/>
  <c r="P16" i="19"/>
  <c r="P17" i="19"/>
  <c r="P18" i="19"/>
  <c r="P19" i="19"/>
  <c r="P20" i="19"/>
  <c r="P21" i="19"/>
  <c r="P22" i="19"/>
  <c r="P23" i="19"/>
  <c r="P24" i="19"/>
  <c r="P25" i="19"/>
  <c r="P26" i="19"/>
  <c r="P27" i="19"/>
  <c r="P28" i="19"/>
  <c r="P29" i="19"/>
  <c r="P30" i="19"/>
  <c r="P31" i="19"/>
  <c r="P32" i="19"/>
  <c r="P33" i="19"/>
  <c r="P11" i="19"/>
  <c r="A2" i="5" l="1"/>
  <c r="BY6" i="3" l="1"/>
  <c r="E8" i="4"/>
  <c r="DK25" i="3"/>
  <c r="DK27" i="3" s="1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8" i="3"/>
  <c r="E7" i="3"/>
  <c r="A10" i="4"/>
  <c r="B10" i="4"/>
  <c r="C10" i="4"/>
  <c r="D10" i="4"/>
  <c r="A11" i="4"/>
  <c r="B11" i="4"/>
  <c r="C11" i="4"/>
  <c r="D11" i="4"/>
  <c r="A12" i="4"/>
  <c r="B12" i="4"/>
  <c r="C12" i="4"/>
  <c r="D12" i="4"/>
  <c r="A13" i="4"/>
  <c r="B13" i="4"/>
  <c r="C13" i="4"/>
  <c r="D13" i="4"/>
  <c r="A14" i="4"/>
  <c r="B14" i="4"/>
  <c r="C14" i="4"/>
  <c r="A15" i="4"/>
  <c r="B15" i="4"/>
  <c r="C15" i="4"/>
  <c r="D15" i="4"/>
  <c r="A16" i="4"/>
  <c r="B16" i="4"/>
  <c r="C16" i="4"/>
  <c r="D16" i="4"/>
  <c r="A17" i="4"/>
  <c r="B17" i="4"/>
  <c r="C17" i="4"/>
  <c r="D17" i="4"/>
  <c r="A18" i="4"/>
  <c r="B18" i="4"/>
  <c r="C18" i="4"/>
  <c r="D18" i="4"/>
  <c r="A19" i="4"/>
  <c r="B19" i="4"/>
  <c r="C19" i="4"/>
  <c r="D19" i="4"/>
  <c r="A20" i="4"/>
  <c r="B20" i="4"/>
  <c r="C20" i="4"/>
  <c r="D20" i="4"/>
  <c r="A21" i="4"/>
  <c r="B21" i="4"/>
  <c r="C21" i="4"/>
  <c r="D21" i="4"/>
  <c r="A22" i="4"/>
  <c r="B22" i="4"/>
  <c r="C22" i="4"/>
  <c r="D22" i="4"/>
  <c r="A23" i="4"/>
  <c r="B23" i="4"/>
  <c r="C23" i="4"/>
  <c r="D23" i="4"/>
  <c r="A24" i="4"/>
  <c r="B24" i="4"/>
  <c r="C24" i="4"/>
  <c r="D24" i="4"/>
  <c r="A25" i="4"/>
  <c r="B25" i="4"/>
  <c r="C25" i="4"/>
  <c r="D25" i="4"/>
  <c r="A26" i="4"/>
  <c r="B26" i="4"/>
  <c r="C26" i="4"/>
  <c r="D26" i="4"/>
  <c r="A27" i="4"/>
  <c r="B27" i="4"/>
  <c r="C27" i="4"/>
  <c r="D27" i="4"/>
  <c r="A28" i="4"/>
  <c r="B28" i="4"/>
  <c r="C28" i="4"/>
  <c r="D28" i="4"/>
  <c r="A29" i="4"/>
  <c r="B29" i="4"/>
  <c r="C29" i="4"/>
  <c r="D29" i="4"/>
  <c r="A30" i="4"/>
  <c r="B30" i="4"/>
  <c r="C30" i="4"/>
  <c r="D30" i="4"/>
  <c r="A31" i="4"/>
  <c r="B31" i="4"/>
  <c r="C31" i="4"/>
  <c r="D31" i="4"/>
  <c r="A32" i="4"/>
  <c r="B32" i="4"/>
  <c r="C32" i="4"/>
  <c r="D32" i="4"/>
  <c r="A33" i="4"/>
  <c r="B33" i="4"/>
  <c r="C33" i="4"/>
  <c r="D33" i="4"/>
  <c r="A34" i="4"/>
  <c r="B34" i="4"/>
  <c r="C34" i="4"/>
  <c r="D34" i="4"/>
  <c r="A35" i="4"/>
  <c r="B35" i="4"/>
  <c r="C35" i="4"/>
  <c r="D35" i="4"/>
  <c r="A36" i="4"/>
  <c r="B36" i="4"/>
  <c r="C36" i="4"/>
  <c r="D36" i="4"/>
  <c r="A37" i="4"/>
  <c r="B37" i="4"/>
  <c r="C37" i="4"/>
  <c r="D37" i="4"/>
  <c r="A38" i="4"/>
  <c r="B38" i="4"/>
  <c r="C38" i="4"/>
  <c r="D38" i="4"/>
  <c r="A39" i="4"/>
  <c r="B39" i="4"/>
  <c r="C39" i="4"/>
  <c r="D39" i="4"/>
  <c r="A40" i="4"/>
  <c r="B40" i="4"/>
  <c r="C40" i="4"/>
  <c r="D40" i="4"/>
  <c r="A41" i="4"/>
  <c r="B41" i="4"/>
  <c r="C41" i="4"/>
  <c r="D41" i="4"/>
  <c r="A42" i="4"/>
  <c r="B42" i="4"/>
  <c r="C42" i="4"/>
  <c r="D42" i="4"/>
  <c r="A43" i="4"/>
  <c r="B43" i="4"/>
  <c r="C43" i="4"/>
  <c r="D43" i="4"/>
  <c r="A44" i="4"/>
  <c r="B44" i="4"/>
  <c r="C44" i="4"/>
  <c r="D44" i="4"/>
  <c r="A45" i="4"/>
  <c r="B45" i="4"/>
  <c r="C45" i="4"/>
  <c r="D45" i="4"/>
  <c r="A46" i="4"/>
  <c r="B46" i="4"/>
  <c r="C46" i="4"/>
  <c r="D46" i="4"/>
  <c r="A47" i="4"/>
  <c r="B47" i="4"/>
  <c r="C47" i="4"/>
  <c r="D47" i="4"/>
  <c r="A48" i="4"/>
  <c r="B48" i="4"/>
  <c r="C48" i="4"/>
  <c r="D48" i="4"/>
  <c r="A49" i="4"/>
  <c r="B49" i="4"/>
  <c r="C49" i="4"/>
  <c r="D49" i="4"/>
  <c r="A50" i="4"/>
  <c r="B50" i="4"/>
  <c r="C50" i="4"/>
  <c r="D50" i="4"/>
  <c r="A51" i="4"/>
  <c r="B51" i="4"/>
  <c r="C51" i="4"/>
  <c r="D51" i="4"/>
  <c r="A52" i="4"/>
  <c r="B52" i="4"/>
  <c r="C52" i="4"/>
  <c r="D52" i="4"/>
  <c r="A53" i="4"/>
  <c r="B53" i="4"/>
  <c r="C53" i="4"/>
  <c r="D53" i="4"/>
  <c r="D9" i="4"/>
  <c r="C9" i="4"/>
  <c r="B9" i="4"/>
  <c r="A9" i="4"/>
  <c r="A4" i="4"/>
  <c r="A3" i="4"/>
  <c r="DE1" i="3"/>
  <c r="DI1" i="3"/>
  <c r="DA1" i="3"/>
  <c r="E2" i="3"/>
  <c r="A1" i="3"/>
  <c r="CA6" i="3" l="1"/>
  <c r="I8" i="4" s="1"/>
  <c r="DK52" i="3"/>
  <c r="H55" i="4"/>
  <c r="J31" i="2"/>
  <c r="C31" i="2"/>
  <c r="E55" i="4" l="1"/>
  <c r="F55" i="4"/>
  <c r="F57" i="4" s="1"/>
  <c r="G8" i="4"/>
  <c r="DK54" i="3"/>
  <c r="E31" i="2"/>
  <c r="A31" i="2"/>
  <c r="H31" i="2"/>
  <c r="F31" i="2"/>
  <c r="G17" i="5" l="1"/>
  <c r="H15" i="5" s="1"/>
  <c r="G10" i="5"/>
  <c r="H7" i="5" s="1"/>
  <c r="G55" i="4"/>
  <c r="G28" i="5" l="1"/>
  <c r="H14" i="5"/>
  <c r="H16" i="5"/>
  <c r="H8" i="5"/>
  <c r="H9" i="5"/>
  <c r="O31" i="2"/>
  <c r="G24" i="5"/>
  <c r="H23" i="5" s="1"/>
  <c r="K31" i="2"/>
  <c r="M31" i="2"/>
  <c r="H17" i="5" l="1"/>
  <c r="H10" i="5"/>
  <c r="H22" i="5"/>
  <c r="H21" i="5"/>
  <c r="E44" i="2"/>
  <c r="E48" i="2"/>
  <c r="H24" i="5" l="1"/>
  <c r="G21" i="2"/>
  <c r="G20" i="2"/>
  <c r="G19" i="2"/>
  <c r="BE3" i="3" s="1"/>
  <c r="G18" i="2"/>
  <c r="W3" i="3" s="1"/>
  <c r="A16" i="2"/>
  <c r="A15" i="2"/>
  <c r="A13" i="2"/>
  <c r="A11" i="2"/>
  <c r="B10" i="5"/>
  <c r="E3" i="3" l="1"/>
  <c r="AN3" i="3"/>
  <c r="D10" i="5"/>
  <c r="G29" i="5"/>
  <c r="K26" i="2"/>
  <c r="B9" i="5"/>
  <c r="I26" i="2"/>
  <c r="B11" i="5"/>
  <c r="B13" i="5"/>
  <c r="B14" i="5"/>
  <c r="H26" i="2"/>
  <c r="E26" i="2"/>
  <c r="G26" i="2"/>
  <c r="B7" i="5"/>
  <c r="J26" i="2"/>
  <c r="F26" i="2"/>
  <c r="L26" i="2"/>
  <c r="B8" i="5"/>
  <c r="B12" i="5"/>
  <c r="D11" i="5" l="1"/>
  <c r="D8" i="5"/>
  <c r="D7" i="5"/>
  <c r="B15" i="5"/>
  <c r="C13" i="5" s="1"/>
  <c r="E13" i="5"/>
  <c r="C15" i="5" s="1"/>
  <c r="D14" i="5"/>
  <c r="A26" i="2"/>
  <c r="D12" i="5"/>
  <c r="D13" i="5"/>
  <c r="D9" i="5"/>
  <c r="C12" i="5" l="1"/>
  <c r="E15" i="5"/>
  <c r="C10" i="5"/>
  <c r="C9" i="5"/>
  <c r="G57" i="4"/>
  <c r="E57" i="4"/>
  <c r="H56" i="4"/>
  <c r="H57" i="4" s="1"/>
  <c r="I56" i="4"/>
  <c r="C14" i="5"/>
  <c r="E14" i="5"/>
  <c r="C11" i="5"/>
  <c r="C7" i="5"/>
  <c r="C8" i="5"/>
  <c r="D15" i="5" l="1"/>
  <c r="H27" i="2"/>
  <c r="I27" i="2"/>
  <c r="E27" i="2"/>
  <c r="L27" i="2"/>
  <c r="F27" i="2"/>
  <c r="G27" i="2"/>
  <c r="K27" i="2"/>
  <c r="J27" i="2"/>
  <c r="I55" i="4"/>
  <c r="I57" i="4" l="1"/>
  <c r="M26" i="2"/>
</calcChain>
</file>

<file path=xl/sharedStrings.xml><?xml version="1.0" encoding="utf-8"?>
<sst xmlns="http://schemas.openxmlformats.org/spreadsheetml/2006/main" count="426" uniqueCount="158">
  <si>
    <t>แบบบันทึกผลการเรียนประจำรายวิชา   ปพ.5</t>
  </si>
  <si>
    <t>แบบบันทึกผลการเรียนกลุ่มสาระการเรียนรู้</t>
  </si>
  <si>
    <t>ชื่อสถานศึกษา</t>
  </si>
  <si>
    <t>โรงเรียนบ้านสันโค้ง(เชียงรายจรูญราษฎร์)</t>
  </si>
  <si>
    <t>สังกัด</t>
  </si>
  <si>
    <t>สำนักงานเขตพื้นที่การศึกษาประถมศึกษาเชียงราย เขต 1</t>
  </si>
  <si>
    <t>ปีการศึกษา</t>
  </si>
  <si>
    <t>ระดับชั้น</t>
  </si>
  <si>
    <t>กลุ่มสาระ</t>
  </si>
  <si>
    <t>รหัสรายวิชา</t>
  </si>
  <si>
    <t>รายวิชา</t>
  </si>
  <si>
    <t>ครูผู้สอน</t>
  </si>
  <si>
    <t>ครูประจำชั้น</t>
  </si>
  <si>
    <t>ผู้บริหารสถานศึกษา</t>
  </si>
  <si>
    <t>วันที่อนุมัติผลการเรียน</t>
  </si>
  <si>
    <t>Developer Applications</t>
  </si>
  <si>
    <t>Mr. Pongsakorn Pongdet</t>
  </si>
  <si>
    <t>Tel.</t>
  </si>
  <si>
    <t>082-496-6368</t>
  </si>
  <si>
    <t>ปพ.5</t>
  </si>
  <si>
    <t>สรุปผลการเรียน</t>
  </si>
  <si>
    <t>จำนวนนักเรียนทั้งหมด</t>
  </si>
  <si>
    <t>จำนวนนักเรียนที่ได้รับระดับผลการเรียน</t>
  </si>
  <si>
    <t>คะแนนเฉลี่ย</t>
  </si>
  <si>
    <t>ร้อยละ</t>
  </si>
  <si>
    <t>ผลการประเมินคุณลักษณะอันพึงประสงค์</t>
  </si>
  <si>
    <t>ผลการประเมินการอ่านคิดวิเคราะห์และเขียนสื่อความ</t>
  </si>
  <si>
    <t xml:space="preserve">  ดีเยี่ยม</t>
  </si>
  <si>
    <t xml:space="preserve"> ดี</t>
  </si>
  <si>
    <t xml:space="preserve">  ผ่าน</t>
  </si>
  <si>
    <t>ลงชื่อ</t>
  </si>
  <si>
    <t>………………………………………………………</t>
  </si>
  <si>
    <t>หัวหน้ากลุ่มสาระ</t>
  </si>
  <si>
    <t>ฝ่ายวัดผลประเมินผล</t>
  </si>
  <si>
    <t>เรียนเสนอเพื่อพิจารณา</t>
  </si>
  <si>
    <t>อนุมัติ</t>
  </si>
  <si>
    <t>ไม่อนุมัติ</t>
  </si>
  <si>
    <t>..........................................................................................</t>
  </si>
  <si>
    <t>ผู้อำนวยการโรงเรียนบ้านสันโค้ง(เชียงรายจรูญราษฎร์)</t>
  </si>
  <si>
    <t>ผ่าน</t>
  </si>
  <si>
    <t>ดี</t>
  </si>
  <si>
    <t>ดีเยี่ยม</t>
  </si>
  <si>
    <t>ผลการประเมินสมรรถนะสำคัญ</t>
  </si>
  <si>
    <t>ระดับผลการเรียน</t>
  </si>
  <si>
    <t>เลขที่</t>
  </si>
  <si>
    <t>การวัดและประเมินผล</t>
  </si>
  <si>
    <t>สมรรถนะสำคัญ</t>
  </si>
  <si>
    <t>เลขประจำตัว</t>
  </si>
  <si>
    <t>เลขบัตรประจำตัวประชาชน</t>
  </si>
  <si>
    <t>ชื่อ - สกุล</t>
  </si>
  <si>
    <t>คุณลักษณะที่พึงประสงค์</t>
  </si>
  <si>
    <t>ระดับคุณภาพ</t>
  </si>
  <si>
    <t>ความสามารถ</t>
  </si>
  <si>
    <t>ข้อที่</t>
  </si>
  <si>
    <t>หน่วยที่</t>
  </si>
  <si>
    <t>ช่องที่</t>
  </si>
  <si>
    <t>คะแนน</t>
  </si>
  <si>
    <t xml:space="preserve">รักชาติ ศาสน์ กษัตริย์ </t>
  </si>
  <si>
    <t xml:space="preserve">ซื่อสัตย์สุจริต </t>
  </si>
  <si>
    <t>มีวินัย</t>
  </si>
  <si>
    <t xml:space="preserve">ใฝ่เรียนรู้ </t>
  </si>
  <si>
    <t xml:space="preserve">อยู่อย่างพอเพียง </t>
  </si>
  <si>
    <t xml:space="preserve">มุ่งมั่นในการทำงาน </t>
  </si>
  <si>
    <t xml:space="preserve">รักความเป็นไทย </t>
  </si>
  <si>
    <t xml:space="preserve">มีจิตสาธารณะ </t>
  </si>
  <si>
    <t>คิดวิเคราะห์</t>
  </si>
  <si>
    <t>การสื่อสาร</t>
  </si>
  <si>
    <t>การคิด</t>
  </si>
  <si>
    <t>การแก้ปัญหา</t>
  </si>
  <si>
    <t>การใช้ทักษะชีวิต</t>
  </si>
  <si>
    <t>การใช้เทคโนโลยี</t>
  </si>
  <si>
    <t>คะแนนเก็บระหว่างเรียน (1)</t>
  </si>
  <si>
    <t>คะแนนเก็บระหว่างเรียน (2)</t>
  </si>
  <si>
    <t>คะแนนสอบปลายปี</t>
  </si>
  <si>
    <t>รวมคะแนนทั้งหมด</t>
  </si>
  <si>
    <t>รวม</t>
  </si>
  <si>
    <t>ผลการเรียนรู้</t>
  </si>
  <si>
    <t>รวมคะแนนระหว่างเรียน (1)</t>
  </si>
  <si>
    <t>รวมคะแนนระหว่างเรียน (2)</t>
  </si>
  <si>
    <t>รวมคะแนนเก็บระหว่างเรียน (1) และ คะแนนเก็บระหว่างเรียน (2)</t>
  </si>
  <si>
    <t>เลขประชาชน</t>
  </si>
  <si>
    <t>คะแนนเก็บระหว่างเรียน</t>
  </si>
  <si>
    <t>รวมทั้งหมด</t>
  </si>
  <si>
    <t>ผลการเรียน</t>
  </si>
  <si>
    <t>ภาคเรียนที่ 1</t>
  </si>
  <si>
    <t>ภาคเรียนที่ 2</t>
  </si>
  <si>
    <t>สอบปลายปี</t>
  </si>
  <si>
    <t>รวมคะแนน</t>
  </si>
  <si>
    <t>จำนวนนักเรียน</t>
  </si>
  <si>
    <t>เฉลี่ย</t>
  </si>
  <si>
    <t>หน้านี้เป็นตารางช่วยคำนวน  หากสูตรและจำนวนนักเรียนไม่ถูกต้องให้แก้ไข</t>
  </si>
  <si>
    <t>1. ผลการเรียน</t>
  </si>
  <si>
    <t>2. ผลการประเมินคุณลักษณะอันพึงประสงค์</t>
  </si>
  <si>
    <t>เกรด</t>
  </si>
  <si>
    <t>จำนวน (คน)</t>
  </si>
  <si>
    <t>น้ำหนัก</t>
  </si>
  <si>
    <t>ระดับ</t>
  </si>
  <si>
    <t xml:space="preserve">  ดีเยี่ยม (3)</t>
  </si>
  <si>
    <t xml:space="preserve"> ดี (2)</t>
  </si>
  <si>
    <t xml:space="preserve">  ผ่าน (1)</t>
  </si>
  <si>
    <t>คน</t>
  </si>
  <si>
    <t>นักเรียนที่ออกระหว่างภาคเรียน</t>
  </si>
  <si>
    <t>อ่าน</t>
  </si>
  <si>
    <t>4. ผลการประเมินการอ่านคิดวิเคราะห์และเขียน</t>
  </si>
  <si>
    <t>3.ผลการประเมินสมรรถนะสำคัญ</t>
  </si>
  <si>
    <t>มา</t>
  </si>
  <si>
    <t>ขาด</t>
  </si>
  <si>
    <t>ลา</t>
  </si>
  <si>
    <t>ประจำเดือน พฤศจิกายน</t>
  </si>
  <si>
    <t>ประจำเดือน สิงหาคม</t>
  </si>
  <si>
    <t>ประจำเดือน กรกฎาคม</t>
  </si>
  <si>
    <t>ประจำเดือน มิถุนายน</t>
  </si>
  <si>
    <t>ประจำเดือน พฤษภาคม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</si>
  <si>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</si>
  <si>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</si>
  <si>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</si>
  <si>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</si>
  <si>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</si>
  <si>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</si>
  <si>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</si>
  <si>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</si>
  <si>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>ม.ค.</t>
  </si>
  <si>
    <t>ก.พ.</t>
  </si>
  <si>
    <t>มี.ค.</t>
  </si>
  <si>
    <t>จ</t>
  </si>
  <si>
    <t>อ</t>
  </si>
  <si>
    <t>พ</t>
  </si>
  <si>
    <t>พฤ</t>
  </si>
  <si>
    <t>ศ</t>
  </si>
  <si>
    <t>ประจำเดือน  ตุลาคม</t>
  </si>
  <si>
    <t>ประจำเดือน  กันยายน</t>
  </si>
  <si>
    <t>ประจำเดือน  ธันวาคม</t>
  </si>
  <si>
    <t>ประจำเดือน  มกราคม</t>
  </si>
  <si>
    <t>ประจำเดือน  กุมภาพันธ์</t>
  </si>
  <si>
    <t>ประจำเดือน  มีนาคม</t>
  </si>
  <si>
    <t>คงเหลือนักเรียนจริง</t>
  </si>
  <si>
    <t>ประจำเดือน เมษายน</t>
  </si>
  <si>
    <t>เม.ย.</t>
  </si>
  <si>
    <t>สรุปการมาเรียน</t>
  </si>
  <si>
    <t>สอบระหว่างปี</t>
  </si>
  <si>
    <t>คะแนนระหว่างเรียน</t>
  </si>
  <si>
    <t>เขียน</t>
  </si>
  <si>
    <t>คะแนนสอบระหว่างปี</t>
  </si>
  <si>
    <t>รามคะแนนสอบปลายปี</t>
  </si>
  <si>
    <t>ตัวชี้วัดปลายทาง</t>
  </si>
  <si>
    <t>รหัส</t>
  </si>
  <si>
    <t>ตัวชี้วัด/ผลการเรียนรู้</t>
  </si>
  <si>
    <t>นายสุพัฒน์  เตชาติ</t>
  </si>
  <si>
    <t>อ่าน คิดวิเคราะห์ และเขียนสื่อความ</t>
  </si>
  <si>
    <t>ตัวชี้วัดปลายทาง/ผลการเรียนรู้</t>
  </si>
  <si>
    <t xml:space="preserve">ชั้นประถมศึกษาปีที่ </t>
  </si>
  <si>
    <t xml:space="preserve">ปีการศึกษา </t>
  </si>
  <si>
    <t>ครูผู้สอน ระหว่างเรียน 1</t>
  </si>
  <si>
    <t>ครูผู้สอน ระหว่างเรียน 2</t>
  </si>
  <si>
    <t>ครูประจำชั้น ระหว่างเรียน 1</t>
  </si>
  <si>
    <t>ครูประจำชั้น ระหว่างเรียน 2</t>
  </si>
  <si>
    <t>จำนวนนักเรียน ระหว่างเรียน 1</t>
  </si>
  <si>
    <t>จำนวนนักเรียน ระหว่างเรียน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</si>
</sst>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0.0"/>
    <numFmt numFmtId="188" formatCode="0.000"/>
  </numFmts>
  <fonts count="38" x14ac:knownFonts="1">
    <font>
      <sz val="11"/>
      <color theme="1"/>
      <name val="Tahoma"/>
      <family val="2"/>
      <charset val="222"/>
      <scheme val="minor"/>
    </font>
    <font>
      <b/>
      <sz val="20"/>
      <color theme="1"/>
      <name val="TH Sarabun New"/>
      <family val="2"/>
    </font>
    <font>
      <sz val="11"/>
      <color theme="1"/>
      <name val="TH Sarabun New"/>
      <family val="2"/>
    </font>
    <font>
      <b/>
      <sz val="20"/>
      <color rgb="FFFF0000"/>
      <name val="TH Sarabun New"/>
      <family val="2"/>
    </font>
    <font>
      <sz val="18"/>
      <color indexed="12"/>
      <name val="TH Sarabun New"/>
      <family val="2"/>
    </font>
    <font>
      <sz val="18"/>
      <color indexed="20"/>
      <name val="TH Sarabun New"/>
      <family val="2"/>
    </font>
    <font>
      <sz val="18"/>
      <color theme="1"/>
      <name val="TH Sarabun New"/>
      <family val="2"/>
    </font>
    <font>
      <b/>
      <sz val="18"/>
      <color theme="1"/>
      <name val="TH Sarabun New"/>
      <family val="2"/>
    </font>
    <font>
      <b/>
      <sz val="11"/>
      <color theme="1"/>
      <name val="TH Sarabun New"/>
      <family val="2"/>
    </font>
    <font>
      <b/>
      <sz val="22"/>
      <color theme="1"/>
      <name val="TH Sarabun New"/>
      <family val="2"/>
    </font>
    <font>
      <sz val="20"/>
      <color theme="1"/>
      <name val="TH Sarabun New"/>
      <family val="2"/>
    </font>
    <font>
      <sz val="16"/>
      <color theme="1"/>
      <name val="TH Sarabun New"/>
      <family val="2"/>
    </font>
    <font>
      <sz val="16"/>
      <name val="TH Sarabun New"/>
      <family val="2"/>
    </font>
    <font>
      <sz val="12"/>
      <color theme="1"/>
      <name val="TH Sarabun New"/>
      <family val="2"/>
    </font>
    <font>
      <sz val="14"/>
      <name val="TH Sarabun New"/>
      <family val="2"/>
    </font>
    <font>
      <sz val="14"/>
      <color theme="1"/>
      <name val="TH Sarabun New"/>
      <family val="2"/>
    </font>
    <font>
      <b/>
      <sz val="16"/>
      <color theme="1"/>
      <name val="TH Sarabun New"/>
      <family val="2"/>
    </font>
    <font>
      <b/>
      <sz val="16"/>
      <name val="TH Sarabun New"/>
      <family val="2"/>
    </font>
    <font>
      <b/>
      <sz val="14"/>
      <color theme="1"/>
      <name val="TH Sarabun New"/>
      <family val="2"/>
    </font>
    <font>
      <sz val="10"/>
      <color theme="1"/>
      <name val="TH Sarabun New"/>
      <family val="2"/>
    </font>
    <font>
      <sz val="16"/>
      <color rgb="FF000000"/>
      <name val="TH Sarabun New"/>
      <family val="2"/>
    </font>
    <font>
      <b/>
      <sz val="20"/>
      <name val="TH Sarabun New"/>
      <family val="2"/>
    </font>
    <font>
      <b/>
      <u/>
      <sz val="12"/>
      <color indexed="12"/>
      <name val="TH Sarabun New"/>
      <family val="2"/>
    </font>
    <font>
      <b/>
      <sz val="12"/>
      <color indexed="12"/>
      <name val="TH Sarabun New"/>
      <family val="2"/>
    </font>
    <font>
      <b/>
      <sz val="12"/>
      <color rgb="FFFF0000"/>
      <name val="TH Sarabun New"/>
      <family val="2"/>
    </font>
    <font>
      <sz val="12"/>
      <color theme="0"/>
      <name val="TH Sarabun New"/>
      <family val="2"/>
    </font>
    <font>
      <sz val="12"/>
      <color indexed="12"/>
      <name val="TH Sarabun New"/>
      <family val="2"/>
    </font>
    <font>
      <b/>
      <sz val="12"/>
      <color theme="0"/>
      <name val="TH Sarabun New"/>
      <family val="2"/>
    </font>
    <font>
      <b/>
      <sz val="12"/>
      <color rgb="FF0070C0"/>
      <name val="TH Sarabun New"/>
      <family val="2"/>
    </font>
    <font>
      <sz val="12"/>
      <color rgb="FF0070C0"/>
      <name val="TH Sarabun New"/>
      <family val="2"/>
    </font>
    <font>
      <b/>
      <sz val="12"/>
      <name val="TH Sarabun New"/>
      <family val="2"/>
    </font>
    <font>
      <sz val="12"/>
      <name val="TH Sarabun New"/>
      <family val="2"/>
    </font>
    <font>
      <b/>
      <sz val="12"/>
      <color rgb="FF0329E7"/>
      <name val="TH Sarabun New"/>
      <family val="2"/>
    </font>
    <font>
      <b/>
      <sz val="24"/>
      <color theme="1"/>
      <name val="TH Sarabun New"/>
      <family val="2"/>
    </font>
    <font>
      <b/>
      <sz val="18"/>
      <name val="TH Sarabun New"/>
      <family val="2"/>
    </font>
    <font>
      <b/>
      <sz val="16"/>
      <color rgb="FFFF0000"/>
      <name val="TH Sarabun New"/>
      <family val="2"/>
    </font>
    <font>
      <sz val="18"/>
      <color rgb="FF101C8C"/>
      <name val="TH Sarabun New"/>
      <family val="2"/>
    </font>
    <font>
      <sz val="18"/>
      <color rgb="FF800080"/>
      <name val="TH Sarabun New"/>
      <family val="2"/>
    </font>
  </fonts>
  <fills count="2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8FFFC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14996795556505021"/>
      </right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theme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/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indexed="64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/>
      <bottom style="medium">
        <color indexed="64"/>
      </bottom>
      <diagonal/>
    </border>
    <border>
      <left style="medium">
        <color indexed="64"/>
      </left>
      <right style="medium">
        <color theme="1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 style="medium">
        <color theme="1"/>
      </bottom>
      <diagonal/>
    </border>
    <border>
      <left/>
      <right style="medium">
        <color theme="1"/>
      </right>
      <top/>
      <bottom/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/>
      <top style="thin">
        <color indexed="64"/>
      </top>
      <bottom style="medium">
        <color theme="1"/>
      </bottom>
      <diagonal/>
    </border>
    <border>
      <left/>
      <right style="medium">
        <color theme="1"/>
      </right>
      <top style="thin">
        <color indexed="64"/>
      </top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theme="1"/>
      </bottom>
      <diagonal/>
    </border>
    <border>
      <left/>
      <right/>
      <top style="thin">
        <color indexed="64"/>
      </top>
      <bottom style="medium">
        <color theme="1"/>
      </bottom>
      <diagonal/>
    </border>
    <border>
      <left/>
      <right style="thin">
        <color theme="0" tint="-0.1499679555650502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  <border>
      <left style="thin">
        <color indexed="64"/>
      </left>
      <right style="medium">
        <color theme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theme="1"/>
      </top>
      <bottom style="thin">
        <color indexed="64"/>
      </bottom>
      <diagonal/>
    </border>
    <border>
      <left/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theme="1"/>
      </bottom>
      <diagonal/>
    </border>
    <border>
      <left style="medium">
        <color theme="1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/>
      <top style="medium">
        <color theme="1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medium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medium">
        <color theme="1"/>
      </bottom>
      <diagonal/>
    </border>
  </borders>
  <cellStyleXfs count="1">
    <xf numFmtId="0" fontId="0" fillId="0" borderId="0"/>
  </cellStyleXfs>
  <cellXfs count="460">
    <xf numFmtId="0" fontId="0" fillId="0" borderId="0" xfId="0"/>
    <xf numFmtId="0" fontId="2" fillId="0" borderId="0" xfId="0" applyFont="1"/>
    <xf numFmtId="0" fontId="4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center" shrinkToFit="1"/>
      <protection locked="0"/>
    </xf>
    <xf numFmtId="49" fontId="5" fillId="2" borderId="1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/>
    <xf numFmtId="0" fontId="7" fillId="0" borderId="0" xfId="0" applyFont="1" applyAlignment="1">
      <alignment horizontal="right"/>
    </xf>
    <xf numFmtId="0" fontId="7" fillId="0" borderId="0" xfId="0" applyFont="1"/>
    <xf numFmtId="0" fontId="8" fillId="0" borderId="0" xfId="0" applyFont="1" applyAlignment="1">
      <alignment horizontal="right"/>
    </xf>
    <xf numFmtId="0" fontId="8" fillId="0" borderId="0" xfId="0" applyFont="1"/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/>
    </xf>
    <xf numFmtId="187" fontId="12" fillId="0" borderId="1" xfId="0" applyNumberFormat="1" applyFont="1" applyBorder="1" applyAlignment="1">
      <alignment horizontal="center" vertical="center"/>
    </xf>
    <xf numFmtId="188" fontId="1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 shrinkToFit="1"/>
    </xf>
    <xf numFmtId="49" fontId="11" fillId="0" borderId="0" xfId="0" applyNumberFormat="1" applyFont="1" applyAlignment="1">
      <alignment horizontal="center" vertical="center"/>
    </xf>
    <xf numFmtId="0" fontId="11" fillId="0" borderId="19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16" xfId="0" applyFont="1" applyBorder="1" applyAlignment="1">
      <alignment vertical="center"/>
    </xf>
    <xf numFmtId="0" fontId="15" fillId="0" borderId="3" xfId="0" applyFont="1" applyBorder="1" applyAlignment="1">
      <alignment vertical="center" shrinkToFit="1"/>
    </xf>
    <xf numFmtId="0" fontId="16" fillId="16" borderId="29" xfId="0" applyFont="1" applyFill="1" applyBorder="1" applyAlignment="1">
      <alignment horizontal="center" vertical="center"/>
    </xf>
    <xf numFmtId="0" fontId="16" fillId="16" borderId="28" xfId="0" applyFont="1" applyFill="1" applyBorder="1" applyAlignment="1">
      <alignment horizontal="center" vertical="center"/>
    </xf>
    <xf numFmtId="0" fontId="16" fillId="0" borderId="40" xfId="0" applyFont="1" applyBorder="1" applyAlignment="1">
      <alignment horizontal="center" textRotation="90"/>
    </xf>
    <xf numFmtId="0" fontId="16" fillId="0" borderId="60" xfId="0" applyFont="1" applyBorder="1" applyAlignment="1" applyProtection="1">
      <alignment horizontal="center" textRotation="90"/>
      <protection locked="0"/>
    </xf>
    <xf numFmtId="0" fontId="16" fillId="0" borderId="60" xfId="0" applyFont="1" applyBorder="1" applyAlignment="1">
      <alignment horizontal="center" textRotation="90"/>
    </xf>
    <xf numFmtId="0" fontId="13" fillId="0" borderId="95" xfId="0" applyFont="1" applyBorder="1" applyAlignment="1">
      <alignment horizontal="center" vertical="center"/>
    </xf>
    <xf numFmtId="0" fontId="16" fillId="16" borderId="14" xfId="0" applyFont="1" applyFill="1" applyBorder="1" applyAlignment="1">
      <alignment horizontal="center" vertical="center"/>
    </xf>
    <xf numFmtId="0" fontId="11" fillId="0" borderId="94" xfId="0" applyFont="1" applyBorder="1" applyAlignment="1" applyProtection="1">
      <alignment horizontal="center" vertical="center" wrapText="1"/>
      <protection locked="0"/>
    </xf>
    <xf numFmtId="0" fontId="18" fillId="0" borderId="96" xfId="0" applyFont="1" applyBorder="1" applyAlignment="1">
      <alignment horizontal="center" vertical="center"/>
    </xf>
    <xf numFmtId="1" fontId="16" fillId="0" borderId="5" xfId="0" applyNumberFormat="1" applyFont="1" applyBorder="1" applyAlignment="1">
      <alignment horizontal="center" vertical="center" shrinkToFit="1"/>
    </xf>
    <xf numFmtId="0" fontId="16" fillId="0" borderId="57" xfId="0" applyFont="1" applyBorder="1" applyAlignment="1">
      <alignment horizontal="center" vertical="center" shrinkToFit="1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8" fillId="0" borderId="61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shrinkToFit="1"/>
    </xf>
    <xf numFmtId="0" fontId="16" fillId="0" borderId="59" xfId="0" applyFont="1" applyBorder="1" applyAlignment="1">
      <alignment horizontal="center" vertical="center" shrinkToFit="1"/>
    </xf>
    <xf numFmtId="0" fontId="12" fillId="0" borderId="1" xfId="0" applyFont="1" applyBorder="1" applyAlignment="1" applyProtection="1">
      <alignment horizontal="center" vertical="center"/>
      <protection locked="0"/>
    </xf>
    <xf numFmtId="0" fontId="16" fillId="0" borderId="86" xfId="0" applyFont="1" applyBorder="1" applyAlignment="1">
      <alignment horizontal="center" vertical="center" shrinkToFit="1"/>
    </xf>
    <xf numFmtId="0" fontId="16" fillId="0" borderId="87" xfId="0" applyFont="1" applyBorder="1" applyAlignment="1">
      <alignment horizontal="center" vertical="center" shrinkToFit="1"/>
    </xf>
    <xf numFmtId="1" fontId="2" fillId="0" borderId="0" xfId="0" applyNumberFormat="1" applyFont="1" applyAlignment="1">
      <alignment vertical="center"/>
    </xf>
    <xf numFmtId="0" fontId="8" fillId="0" borderId="60" xfId="0" applyFont="1" applyBorder="1" applyAlignment="1">
      <alignment horizontal="center" vertical="center" wrapText="1"/>
    </xf>
    <xf numFmtId="0" fontId="18" fillId="0" borderId="103" xfId="0" applyFont="1" applyBorder="1" applyAlignment="1">
      <alignment horizontal="center" vertical="center"/>
    </xf>
    <xf numFmtId="0" fontId="20" fillId="0" borderId="1" xfId="0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11" fillId="0" borderId="104" xfId="0" applyFont="1" applyBorder="1" applyAlignment="1" applyProtection="1">
      <alignment horizontal="center" vertical="center"/>
      <protection locked="0"/>
    </xf>
    <xf numFmtId="0" fontId="20" fillId="0" borderId="108" xfId="0" applyFont="1" applyBorder="1" applyAlignment="1" applyProtection="1">
      <alignment horizontal="left" vertical="center" wrapText="1"/>
      <protection locked="0"/>
    </xf>
    <xf numFmtId="0" fontId="11" fillId="0" borderId="13" xfId="0" applyFont="1" applyBorder="1" applyAlignment="1" applyProtection="1">
      <alignment horizontal="left" vertical="center" shrinkToFit="1"/>
      <protection locked="0"/>
    </xf>
    <xf numFmtId="0" fontId="11" fillId="0" borderId="52" xfId="0" applyFont="1" applyBorder="1" applyAlignment="1" applyProtection="1">
      <alignment horizontal="left" vertical="center" shrinkToFit="1"/>
      <protection locked="0"/>
    </xf>
    <xf numFmtId="0" fontId="11" fillId="0" borderId="13" xfId="0" applyFont="1" applyBorder="1" applyAlignment="1" applyProtection="1">
      <alignment horizontal="center" vertical="center" shrinkToFit="1"/>
      <protection locked="0"/>
    </xf>
    <xf numFmtId="0" fontId="11" fillId="0" borderId="57" xfId="0" applyFont="1" applyBorder="1" applyAlignment="1" applyProtection="1">
      <alignment horizontal="center" vertical="center" shrinkToFit="1"/>
      <protection locked="0"/>
    </xf>
    <xf numFmtId="0" fontId="11" fillId="0" borderId="17" xfId="0" applyFont="1" applyBorder="1" applyAlignment="1" applyProtection="1">
      <alignment horizontal="left" vertical="center" shrinkToFit="1"/>
      <protection locked="0"/>
    </xf>
    <xf numFmtId="1" fontId="11" fillId="0" borderId="57" xfId="0" applyNumberFormat="1" applyFont="1" applyBorder="1" applyAlignment="1" applyProtection="1">
      <alignment horizontal="center" vertical="center" shrinkToFit="1"/>
      <protection locked="0"/>
    </xf>
    <xf numFmtId="0" fontId="11" fillId="0" borderId="52" xfId="0" applyFont="1" applyBorder="1" applyAlignment="1" applyProtection="1">
      <alignment horizontal="center" vertical="center" shrinkToFit="1"/>
      <protection locked="0"/>
    </xf>
    <xf numFmtId="0" fontId="11" fillId="0" borderId="59" xfId="0" applyFont="1" applyBorder="1" applyAlignment="1" applyProtection="1">
      <alignment horizontal="center" vertical="center" shrinkToFit="1"/>
      <protection locked="0"/>
    </xf>
    <xf numFmtId="0" fontId="11" fillId="0" borderId="53" xfId="0" applyFont="1" applyBorder="1" applyAlignment="1" applyProtection="1">
      <alignment horizontal="left" vertical="center" shrinkToFit="1"/>
      <protection locked="0"/>
    </xf>
    <xf numFmtId="1" fontId="11" fillId="0" borderId="59" xfId="0" applyNumberFormat="1" applyFont="1" applyBorder="1" applyAlignment="1" applyProtection="1">
      <alignment horizontal="center" vertical="center" shrinkToFit="1"/>
      <protection locked="0"/>
    </xf>
    <xf numFmtId="0" fontId="11" fillId="0" borderId="53" xfId="0" applyFont="1" applyBorder="1" applyAlignment="1">
      <alignment horizontal="left" vertical="center" shrinkToFit="1"/>
    </xf>
    <xf numFmtId="1" fontId="11" fillId="0" borderId="59" xfId="0" applyNumberFormat="1" applyFont="1" applyBorder="1" applyAlignment="1">
      <alignment horizontal="center" vertical="center" shrinkToFit="1"/>
    </xf>
    <xf numFmtId="0" fontId="11" fillId="0" borderId="59" xfId="0" applyFont="1" applyBorder="1" applyAlignment="1" applyProtection="1">
      <alignment vertical="center" shrinkToFit="1"/>
      <protection locked="0"/>
    </xf>
    <xf numFmtId="0" fontId="11" fillId="0" borderId="53" xfId="0" applyFont="1" applyBorder="1" applyAlignment="1" applyProtection="1">
      <alignment vertical="center" shrinkToFit="1"/>
      <protection locked="0"/>
    </xf>
    <xf numFmtId="1" fontId="11" fillId="0" borderId="59" xfId="0" applyNumberFormat="1" applyFont="1" applyBorder="1" applyAlignment="1" applyProtection="1">
      <alignment vertical="center" shrinkToFit="1"/>
      <protection locked="0"/>
    </xf>
    <xf numFmtId="0" fontId="11" fillId="0" borderId="87" xfId="0" applyFont="1" applyBorder="1" applyAlignment="1" applyProtection="1">
      <alignment horizontal="center" vertical="center" shrinkToFit="1"/>
      <protection locked="0"/>
    </xf>
    <xf numFmtId="0" fontId="11" fillId="0" borderId="88" xfId="0" applyFont="1" applyBorder="1" applyAlignment="1" applyProtection="1">
      <alignment horizontal="left" vertical="center" shrinkToFit="1"/>
      <protection locked="0"/>
    </xf>
    <xf numFmtId="0" fontId="11" fillId="0" borderId="87" xfId="0" applyFont="1" applyBorder="1" applyAlignment="1" applyProtection="1">
      <alignment vertical="center" shrinkToFit="1"/>
      <protection locked="0"/>
    </xf>
    <xf numFmtId="1" fontId="11" fillId="0" borderId="87" xfId="0" applyNumberFormat="1" applyFont="1" applyBorder="1" applyAlignment="1" applyProtection="1">
      <alignment horizontal="center" vertical="center" shrinkToFit="1"/>
      <protection locked="0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8" fillId="0" borderId="1" xfId="0" applyNumberFormat="1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1" fontId="18" fillId="0" borderId="1" xfId="0" applyNumberFormat="1" applyFont="1" applyBorder="1" applyAlignment="1">
      <alignment horizontal="center" vertical="center" shrinkToFit="1"/>
    </xf>
    <xf numFmtId="2" fontId="16" fillId="0" borderId="1" xfId="0" applyNumberFormat="1" applyFont="1" applyBorder="1" applyAlignment="1">
      <alignment horizontal="center" vertical="center" shrinkToFit="1"/>
    </xf>
    <xf numFmtId="0" fontId="13" fillId="5" borderId="0" xfId="0" applyFont="1" applyFill="1"/>
    <xf numFmtId="0" fontId="13" fillId="0" borderId="0" xfId="0" applyFont="1"/>
    <xf numFmtId="0" fontId="23" fillId="5" borderId="0" xfId="0" applyFont="1" applyFill="1" applyAlignment="1">
      <alignment vertical="center"/>
    </xf>
    <xf numFmtId="0" fontId="23" fillId="2" borderId="23" xfId="0" applyFont="1" applyFill="1" applyBorder="1" applyAlignment="1">
      <alignment horizontal="left" vertical="center"/>
    </xf>
    <xf numFmtId="0" fontId="25" fillId="5" borderId="0" xfId="0" applyFont="1" applyFill="1"/>
    <xf numFmtId="0" fontId="23" fillId="6" borderId="21" xfId="0" applyFont="1" applyFill="1" applyBorder="1" applyAlignment="1">
      <alignment vertical="center"/>
    </xf>
    <xf numFmtId="0" fontId="23" fillId="6" borderId="22" xfId="0" applyFont="1" applyFill="1" applyBorder="1" applyAlignment="1">
      <alignment vertical="center"/>
    </xf>
    <xf numFmtId="0" fontId="23" fillId="6" borderId="23" xfId="0" applyFont="1" applyFill="1" applyBorder="1" applyAlignment="1">
      <alignment vertical="center"/>
    </xf>
    <xf numFmtId="0" fontId="26" fillId="5" borderId="0" xfId="0" applyFont="1" applyFill="1" applyAlignment="1">
      <alignment vertical="center"/>
    </xf>
    <xf numFmtId="0" fontId="27" fillId="7" borderId="40" xfId="0" applyFont="1" applyFill="1" applyBorder="1" applyAlignment="1">
      <alignment horizontal="center" vertical="center"/>
    </xf>
    <xf numFmtId="0" fontId="27" fillId="7" borderId="41" xfId="0" applyFont="1" applyFill="1" applyBorder="1" applyAlignment="1">
      <alignment horizontal="center" vertical="center"/>
    </xf>
    <xf numFmtId="0" fontId="27" fillId="7" borderId="42" xfId="0" applyFont="1" applyFill="1" applyBorder="1" applyAlignment="1">
      <alignment horizontal="center" vertical="center"/>
    </xf>
    <xf numFmtId="0" fontId="27" fillId="8" borderId="64" xfId="0" applyFont="1" applyFill="1" applyBorder="1" applyAlignment="1">
      <alignment horizontal="center" vertical="center"/>
    </xf>
    <xf numFmtId="0" fontId="27" fillId="8" borderId="68" xfId="0" applyFont="1" applyFill="1" applyBorder="1" applyAlignment="1">
      <alignment horizontal="center" vertical="center"/>
    </xf>
    <xf numFmtId="0" fontId="27" fillId="8" borderId="23" xfId="0" applyFont="1" applyFill="1" applyBorder="1" applyAlignment="1">
      <alignment horizontal="center" vertical="center"/>
    </xf>
    <xf numFmtId="0" fontId="28" fillId="9" borderId="5" xfId="0" applyFont="1" applyFill="1" applyBorder="1" applyAlignment="1">
      <alignment horizontal="center"/>
    </xf>
    <xf numFmtId="0" fontId="29" fillId="5" borderId="1" xfId="0" applyFont="1" applyFill="1" applyBorder="1" applyAlignment="1">
      <alignment horizontal="center"/>
    </xf>
    <xf numFmtId="188" fontId="29" fillId="5" borderId="1" xfId="0" applyNumberFormat="1" applyFont="1" applyFill="1" applyBorder="1" applyAlignment="1">
      <alignment horizontal="center" shrinkToFit="1"/>
    </xf>
    <xf numFmtId="2" fontId="29" fillId="5" borderId="6" xfId="0" applyNumberFormat="1" applyFont="1" applyFill="1" applyBorder="1" applyAlignment="1">
      <alignment horizontal="center"/>
    </xf>
    <xf numFmtId="0" fontId="26" fillId="6" borderId="66" xfId="0" applyFont="1" applyFill="1" applyBorder="1" applyAlignment="1">
      <alignment horizontal="center" vertical="center"/>
    </xf>
    <xf numFmtId="0" fontId="26" fillId="5" borderId="71" xfId="0" applyFont="1" applyFill="1" applyBorder="1" applyAlignment="1">
      <alignment horizontal="center" vertical="center"/>
    </xf>
    <xf numFmtId="188" fontId="26" fillId="5" borderId="60" xfId="0" applyNumberFormat="1" applyFont="1" applyFill="1" applyBorder="1" applyAlignment="1">
      <alignment horizontal="center" vertical="center" shrinkToFit="1"/>
    </xf>
    <xf numFmtId="0" fontId="26" fillId="6" borderId="67" xfId="0" applyFont="1" applyFill="1" applyBorder="1" applyAlignment="1">
      <alignment horizontal="center" vertical="center"/>
    </xf>
    <xf numFmtId="0" fontId="26" fillId="6" borderId="63" xfId="0" applyFont="1" applyFill="1" applyBorder="1" applyAlignment="1">
      <alignment horizontal="center" vertical="center"/>
    </xf>
    <xf numFmtId="0" fontId="23" fillId="5" borderId="64" xfId="0" applyFont="1" applyFill="1" applyBorder="1" applyAlignment="1">
      <alignment vertical="center"/>
    </xf>
    <xf numFmtId="0" fontId="26" fillId="5" borderId="75" xfId="0" applyFont="1" applyFill="1" applyBorder="1" applyAlignment="1">
      <alignment horizontal="center" vertical="center"/>
    </xf>
    <xf numFmtId="188" fontId="23" fillId="5" borderId="23" xfId="0" applyNumberFormat="1" applyFont="1" applyFill="1" applyBorder="1" applyAlignment="1">
      <alignment horizontal="center" vertical="center" shrinkToFit="1"/>
    </xf>
    <xf numFmtId="0" fontId="30" fillId="5" borderId="0" xfId="0" applyFont="1" applyFill="1"/>
    <xf numFmtId="0" fontId="23" fillId="3" borderId="21" xfId="0" applyFont="1" applyFill="1" applyBorder="1" applyAlignment="1">
      <alignment vertical="center"/>
    </xf>
    <xf numFmtId="0" fontId="13" fillId="3" borderId="22" xfId="0" applyFont="1" applyFill="1" applyBorder="1"/>
    <xf numFmtId="0" fontId="26" fillId="3" borderId="23" xfId="0" applyFont="1" applyFill="1" applyBorder="1" applyAlignment="1">
      <alignment vertical="center"/>
    </xf>
    <xf numFmtId="2" fontId="25" fillId="5" borderId="0" xfId="0" applyNumberFormat="1" applyFont="1" applyFill="1"/>
    <xf numFmtId="0" fontId="30" fillId="4" borderId="65" xfId="0" applyFont="1" applyFill="1" applyBorder="1" applyAlignment="1">
      <alignment horizontal="center" vertical="center"/>
    </xf>
    <xf numFmtId="0" fontId="30" fillId="4" borderId="70" xfId="0" applyFont="1" applyFill="1" applyBorder="1" applyAlignment="1">
      <alignment horizontal="center" vertical="center"/>
    </xf>
    <xf numFmtId="0" fontId="30" fillId="4" borderId="20" xfId="0" applyFont="1" applyFill="1" applyBorder="1" applyAlignment="1">
      <alignment horizontal="center" vertical="center"/>
    </xf>
    <xf numFmtId="0" fontId="28" fillId="9" borderId="10" xfId="0" applyFont="1" applyFill="1" applyBorder="1" applyAlignment="1">
      <alignment horizontal="center"/>
    </xf>
    <xf numFmtId="0" fontId="26" fillId="3" borderId="66" xfId="0" applyFont="1" applyFill="1" applyBorder="1" applyAlignment="1">
      <alignment horizontal="center" vertical="center"/>
    </xf>
    <xf numFmtId="0" fontId="26" fillId="2" borderId="43" xfId="0" applyFont="1" applyFill="1" applyBorder="1" applyAlignment="1">
      <alignment horizontal="center"/>
    </xf>
    <xf numFmtId="0" fontId="28" fillId="2" borderId="44" xfId="0" applyFont="1" applyFill="1" applyBorder="1" applyAlignment="1">
      <alignment horizontal="center"/>
    </xf>
    <xf numFmtId="188" fontId="28" fillId="2" borderId="44" xfId="0" applyNumberFormat="1" applyFont="1" applyFill="1" applyBorder="1" applyAlignment="1">
      <alignment horizontal="center" shrinkToFit="1"/>
    </xf>
    <xf numFmtId="2" fontId="28" fillId="2" borderId="45" xfId="0" applyNumberFormat="1" applyFont="1" applyFill="1" applyBorder="1" applyAlignment="1">
      <alignment horizontal="center"/>
    </xf>
    <xf numFmtId="0" fontId="26" fillId="3" borderId="67" xfId="0" applyFont="1" applyFill="1" applyBorder="1" applyAlignment="1">
      <alignment horizontal="center" vertical="center"/>
    </xf>
    <xf numFmtId="0" fontId="31" fillId="5" borderId="0" xfId="0" applyFont="1" applyFill="1" applyAlignment="1">
      <alignment horizontal="center" vertical="center"/>
    </xf>
    <xf numFmtId="0" fontId="26" fillId="3" borderId="63" xfId="0" applyFont="1" applyFill="1" applyBorder="1" applyAlignment="1">
      <alignment horizontal="center" vertical="center"/>
    </xf>
    <xf numFmtId="188" fontId="26" fillId="5" borderId="74" xfId="0" applyNumberFormat="1" applyFont="1" applyFill="1" applyBorder="1" applyAlignment="1">
      <alignment horizontal="center" vertical="center" shrinkToFit="1"/>
    </xf>
    <xf numFmtId="0" fontId="23" fillId="5" borderId="73" xfId="0" applyFont="1" applyFill="1" applyBorder="1" applyAlignment="1">
      <alignment vertical="center"/>
    </xf>
    <xf numFmtId="0" fontId="23" fillId="5" borderId="72" xfId="0" applyFont="1" applyFill="1" applyBorder="1" applyAlignment="1">
      <alignment horizontal="center" vertical="center"/>
    </xf>
    <xf numFmtId="188" fontId="23" fillId="5" borderId="24" xfId="0" applyNumberFormat="1" applyFont="1" applyFill="1" applyBorder="1" applyAlignment="1">
      <alignment horizontal="center" vertical="center" shrinkToFit="1"/>
    </xf>
    <xf numFmtId="4" fontId="31" fillId="5" borderId="6" xfId="0" applyNumberFormat="1" applyFont="1" applyFill="1" applyBorder="1" applyAlignment="1">
      <alignment horizontal="right" vertical="center"/>
    </xf>
    <xf numFmtId="4" fontId="13" fillId="0" borderId="6" xfId="0" applyNumberFormat="1" applyFont="1" applyBorder="1" applyAlignment="1">
      <alignment horizontal="right"/>
    </xf>
    <xf numFmtId="0" fontId="30" fillId="15" borderId="65" xfId="0" applyFont="1" applyFill="1" applyBorder="1" applyAlignment="1">
      <alignment horizontal="center" vertical="center"/>
    </xf>
    <xf numFmtId="0" fontId="30" fillId="15" borderId="70" xfId="0" applyFont="1" applyFill="1" applyBorder="1" applyAlignment="1">
      <alignment horizontal="center" vertical="center"/>
    </xf>
    <xf numFmtId="0" fontId="30" fillId="15" borderId="20" xfId="0" applyFont="1" applyFill="1" applyBorder="1" applyAlignment="1">
      <alignment horizontal="center" vertical="center"/>
    </xf>
    <xf numFmtId="4" fontId="13" fillId="0" borderId="9" xfId="0" applyNumberFormat="1" applyFont="1" applyBorder="1" applyAlignment="1">
      <alignment horizontal="right"/>
    </xf>
    <xf numFmtId="0" fontId="13" fillId="0" borderId="0" xfId="0" applyFont="1" applyAlignment="1">
      <alignment horizontal="left"/>
    </xf>
    <xf numFmtId="4" fontId="13" fillId="0" borderId="0" xfId="0" applyNumberFormat="1" applyFont="1" applyAlignment="1">
      <alignment horizontal="right"/>
    </xf>
    <xf numFmtId="0" fontId="26" fillId="5" borderId="70" xfId="0" applyFont="1" applyFill="1" applyBorder="1" applyAlignment="1">
      <alignment horizontal="center" vertical="center"/>
    </xf>
    <xf numFmtId="188" fontId="26" fillId="5" borderId="20" xfId="0" applyNumberFormat="1" applyFont="1" applyFill="1" applyBorder="1" applyAlignment="1">
      <alignment horizontal="center" vertical="center" shrinkToFit="1"/>
    </xf>
    <xf numFmtId="0" fontId="26" fillId="5" borderId="62" xfId="0" applyFont="1" applyFill="1" applyBorder="1" applyAlignment="1">
      <alignment horizontal="center" vertical="center"/>
    </xf>
    <xf numFmtId="188" fontId="26" fillId="5" borderId="69" xfId="0" applyNumberFormat="1" applyFont="1" applyFill="1" applyBorder="1" applyAlignment="1">
      <alignment horizontal="center" vertical="center" shrinkToFit="1"/>
    </xf>
    <xf numFmtId="0" fontId="13" fillId="0" borderId="77" xfId="0" applyFont="1" applyBorder="1"/>
    <xf numFmtId="0" fontId="13" fillId="0" borderId="77" xfId="0" applyFont="1" applyBorder="1" applyAlignment="1">
      <alignment horizontal="left"/>
    </xf>
    <xf numFmtId="4" fontId="13" fillId="0" borderId="76" xfId="0" applyNumberFormat="1" applyFont="1" applyBorder="1" applyAlignment="1">
      <alignment horizontal="right"/>
    </xf>
    <xf numFmtId="0" fontId="13" fillId="16" borderId="0" xfId="0" applyFont="1" applyFill="1"/>
    <xf numFmtId="0" fontId="13" fillId="16" borderId="76" xfId="0" applyFont="1" applyFill="1" applyBorder="1"/>
    <xf numFmtId="0" fontId="13" fillId="3" borderId="78" xfId="0" applyFont="1" applyFill="1" applyBorder="1"/>
    <xf numFmtId="0" fontId="13" fillId="3" borderId="79" xfId="0" applyFont="1" applyFill="1" applyBorder="1"/>
    <xf numFmtId="0" fontId="13" fillId="17" borderId="80" xfId="0" applyFont="1" applyFill="1" applyBorder="1"/>
    <xf numFmtId="0" fontId="13" fillId="17" borderId="81" xfId="0" applyFont="1" applyFill="1" applyBorder="1"/>
    <xf numFmtId="0" fontId="16" fillId="0" borderId="1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shrinkToFit="1"/>
    </xf>
    <xf numFmtId="1" fontId="16" fillId="0" borderId="1" xfId="0" applyNumberFormat="1" applyFont="1" applyBorder="1" applyAlignment="1">
      <alignment horizontal="center" vertical="center" shrinkToFit="1"/>
    </xf>
    <xf numFmtId="1" fontId="16" fillId="0" borderId="1" xfId="0" applyNumberFormat="1" applyFont="1" applyBorder="1" applyAlignment="1">
      <alignment horizontal="center" vertical="center"/>
    </xf>
    <xf numFmtId="0" fontId="21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1" fontId="16" fillId="0" borderId="2" xfId="0" applyNumberFormat="1" applyFont="1" applyBorder="1" applyAlignment="1" applyProtection="1">
      <alignment vertical="center"/>
      <protection locked="0"/>
    </xf>
    <xf numFmtId="1" fontId="18" fillId="16" borderId="1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1" xfId="0" applyFont="1" applyBorder="1" applyAlignment="1">
      <alignment horizontal="left" vertical="center" shrinkToFit="1"/>
    </xf>
    <xf numFmtId="1" fontId="18" fillId="0" borderId="1" xfId="0" applyNumberFormat="1" applyFont="1" applyBorder="1" applyAlignment="1" applyProtection="1">
      <alignment horizontal="center" vertical="center"/>
      <protection locked="0"/>
    </xf>
    <xf numFmtId="1" fontId="15" fillId="14" borderId="1" xfId="0" applyNumberFormat="1" applyFont="1" applyFill="1" applyBorder="1" applyAlignment="1">
      <alignment horizontal="center" vertical="center"/>
    </xf>
    <xf numFmtId="0" fontId="15" fillId="13" borderId="1" xfId="0" applyFont="1" applyFill="1" applyBorder="1" applyAlignment="1">
      <alignment horizontal="center" vertical="center"/>
    </xf>
    <xf numFmtId="0" fontId="15" fillId="12" borderId="1" xfId="0" applyFont="1" applyFill="1" applyBorder="1" applyAlignment="1">
      <alignment horizontal="center" vertical="center"/>
    </xf>
    <xf numFmtId="0" fontId="20" fillId="11" borderId="1" xfId="0" applyFont="1" applyFill="1" applyBorder="1" applyAlignment="1">
      <alignment horizontal="center" vertical="center"/>
    </xf>
    <xf numFmtId="1" fontId="18" fillId="11" borderId="1" xfId="0" applyNumberFormat="1" applyFont="1" applyFill="1" applyBorder="1" applyAlignment="1">
      <alignment horizontal="center" vertical="center"/>
    </xf>
    <xf numFmtId="0" fontId="20" fillId="13" borderId="1" xfId="0" applyFont="1" applyFill="1" applyBorder="1" applyAlignment="1">
      <alignment horizontal="center" vertical="center"/>
    </xf>
    <xf numFmtId="1" fontId="18" fillId="13" borderId="1" xfId="0" applyNumberFormat="1" applyFont="1" applyFill="1" applyBorder="1" applyAlignment="1">
      <alignment horizontal="center" vertical="center"/>
    </xf>
    <xf numFmtId="1" fontId="15" fillId="0" borderId="0" xfId="0" applyNumberFormat="1" applyFont="1" applyAlignment="1">
      <alignment horizontal="center" vertical="center"/>
    </xf>
    <xf numFmtId="0" fontId="20" fillId="12" borderId="1" xfId="0" applyFont="1" applyFill="1" applyBorder="1" applyAlignment="1">
      <alignment horizontal="center" vertical="center"/>
    </xf>
    <xf numFmtId="1" fontId="18" fillId="12" borderId="1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1" fontId="18" fillId="16" borderId="0" xfId="0" applyNumberFormat="1" applyFont="1" applyFill="1" applyAlignment="1">
      <alignment horizontal="center" vertical="center"/>
    </xf>
    <xf numFmtId="1" fontId="18" fillId="0" borderId="0" xfId="0" applyNumberFormat="1" applyFont="1" applyAlignment="1">
      <alignment horizontal="center" vertical="center"/>
    </xf>
    <xf numFmtId="1" fontId="15" fillId="18" borderId="0" xfId="0" applyNumberFormat="1" applyFont="1" applyFill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1" fontId="15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2" xfId="0" applyFont="1" applyBorder="1" applyAlignment="1">
      <alignment vertical="center"/>
    </xf>
    <xf numFmtId="1" fontId="15" fillId="14" borderId="1" xfId="0" applyNumberFormat="1" applyFont="1" applyFill="1" applyBorder="1" applyAlignment="1">
      <alignment horizontal="center" vertical="center" shrinkToFit="1"/>
    </xf>
    <xf numFmtId="0" fontId="15" fillId="13" borderId="1" xfId="0" applyFont="1" applyFill="1" applyBorder="1" applyAlignment="1">
      <alignment horizontal="center" vertical="center" shrinkToFit="1"/>
    </xf>
    <xf numFmtId="0" fontId="15" fillId="12" borderId="1" xfId="0" applyFont="1" applyFill="1" applyBorder="1" applyAlignment="1">
      <alignment horizontal="center" vertical="center" shrinkToFit="1"/>
    </xf>
    <xf numFmtId="1" fontId="35" fillId="10" borderId="12" xfId="0" applyNumberFormat="1" applyFont="1" applyFill="1" applyBorder="1" applyAlignment="1">
      <alignment horizontal="center" vertical="center"/>
    </xf>
    <xf numFmtId="188" fontId="20" fillId="0" borderId="1" xfId="0" applyNumberFormat="1" applyFont="1" applyBorder="1" applyAlignment="1">
      <alignment horizontal="center" vertical="center" shrinkToFit="1"/>
    </xf>
    <xf numFmtId="0" fontId="17" fillId="0" borderId="2" xfId="0" applyFont="1" applyBorder="1" applyAlignment="1" applyProtection="1">
      <alignment vertical="center"/>
      <protection locked="0"/>
    </xf>
    <xf numFmtId="1" fontId="18" fillId="16" borderId="0" xfId="0" applyNumberFormat="1" applyFont="1" applyFill="1" applyAlignment="1" applyProtection="1">
      <alignment horizontal="center" vertical="center"/>
      <protection locked="0"/>
    </xf>
    <xf numFmtId="1" fontId="18" fillId="0" borderId="0" xfId="0" applyNumberFormat="1" applyFont="1" applyAlignment="1" applyProtection="1">
      <alignment horizontal="center" vertical="center"/>
      <protection locked="0"/>
    </xf>
    <xf numFmtId="1" fontId="15" fillId="18" borderId="0" xfId="0" applyNumberFormat="1" applyFont="1" applyFill="1" applyAlignment="1" applyProtection="1">
      <alignment horizontal="center" vertical="center"/>
      <protection locked="0"/>
    </xf>
    <xf numFmtId="49" fontId="11" fillId="3" borderId="57" xfId="0" applyNumberFormat="1" applyFont="1" applyFill="1" applyBorder="1" applyAlignment="1">
      <alignment horizontal="center" vertical="center" shrinkToFit="1"/>
    </xf>
    <xf numFmtId="0" fontId="11" fillId="3" borderId="59" xfId="0" applyFont="1" applyFill="1" applyBorder="1" applyAlignment="1">
      <alignment horizontal="center" vertical="center" shrinkToFit="1"/>
    </xf>
    <xf numFmtId="49" fontId="11" fillId="0" borderId="40" xfId="0" applyNumberFormat="1" applyFont="1" applyBorder="1" applyAlignment="1" applyProtection="1">
      <alignment horizontal="center" vertical="center" shrinkToFit="1"/>
      <protection locked="0"/>
    </xf>
    <xf numFmtId="49" fontId="11" fillId="0" borderId="41" xfId="0" applyNumberFormat="1" applyFont="1" applyBorder="1" applyAlignment="1" applyProtection="1">
      <alignment horizontal="center" vertical="center" shrinkToFit="1"/>
      <protection locked="0"/>
    </xf>
    <xf numFmtId="49" fontId="11" fillId="0" borderId="5" xfId="0" applyNumberFormat="1" applyFont="1" applyBorder="1" applyAlignment="1" applyProtection="1">
      <alignment horizontal="center" vertical="center" shrinkToFit="1"/>
      <protection locked="0"/>
    </xf>
    <xf numFmtId="49" fontId="11" fillId="0" borderId="1" xfId="0" applyNumberFormat="1" applyFont="1" applyBorder="1" applyAlignment="1" applyProtection="1">
      <alignment horizontal="center" vertical="center" shrinkToFit="1"/>
      <protection locked="0"/>
    </xf>
    <xf numFmtId="49" fontId="11" fillId="0" borderId="97" xfId="0" applyNumberFormat="1" applyFont="1" applyBorder="1" applyAlignment="1" applyProtection="1">
      <alignment horizontal="center" vertical="center" shrinkToFit="1"/>
      <protection locked="0"/>
    </xf>
    <xf numFmtId="49" fontId="11" fillId="0" borderId="12" xfId="0" applyNumberFormat="1" applyFont="1" applyBorder="1" applyAlignment="1" applyProtection="1">
      <alignment horizontal="center" vertical="center" shrinkToFit="1"/>
      <protection locked="0"/>
    </xf>
    <xf numFmtId="49" fontId="11" fillId="0" borderId="54" xfId="0" applyNumberFormat="1" applyFont="1" applyBorder="1" applyAlignment="1" applyProtection="1">
      <alignment horizontal="center" vertical="center" shrinkToFit="1"/>
      <protection locked="0"/>
    </xf>
    <xf numFmtId="0" fontId="11" fillId="0" borderId="58" xfId="0" applyFont="1" applyBorder="1" applyAlignment="1" applyProtection="1">
      <alignment horizontal="center" textRotation="90" shrinkToFit="1"/>
      <protection locked="0"/>
    </xf>
    <xf numFmtId="0" fontId="11" fillId="0" borderId="41" xfId="0" applyFont="1" applyBorder="1" applyAlignment="1" applyProtection="1">
      <alignment horizontal="center" textRotation="90" shrinkToFit="1"/>
      <protection locked="0"/>
    </xf>
    <xf numFmtId="0" fontId="11" fillId="0" borderId="40" xfId="0" applyFont="1" applyBorder="1" applyAlignment="1" applyProtection="1">
      <alignment horizontal="center" textRotation="90" shrinkToFit="1"/>
      <protection locked="0"/>
    </xf>
    <xf numFmtId="2" fontId="11" fillId="0" borderId="0" xfId="0" applyNumberFormat="1" applyFont="1" applyAlignment="1">
      <alignment vertical="center" shrinkToFit="1"/>
    </xf>
    <xf numFmtId="0" fontId="11" fillId="0" borderId="5" xfId="0" applyFont="1" applyBorder="1" applyAlignment="1">
      <alignment horizontal="center" vertical="center" shrinkToFit="1"/>
    </xf>
    <xf numFmtId="0" fontId="16" fillId="0" borderId="6" xfId="0" applyFont="1" applyBorder="1" applyAlignment="1">
      <alignment horizontal="center" vertical="center" shrinkToFit="1"/>
    </xf>
    <xf numFmtId="49" fontId="11" fillId="0" borderId="5" xfId="0" applyNumberFormat="1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188" fontId="16" fillId="0" borderId="1" xfId="0" applyNumberFormat="1" applyFont="1" applyBorder="1" applyAlignment="1">
      <alignment horizontal="center" vertical="center"/>
    </xf>
    <xf numFmtId="0" fontId="36" fillId="2" borderId="1" xfId="0" applyFont="1" applyFill="1" applyBorder="1"/>
    <xf numFmtId="0" fontId="37" fillId="2" borderId="1" xfId="0" applyFont="1" applyFill="1" applyBorder="1" applyAlignment="1" applyProtection="1">
      <alignment horizontal="left" vertical="center"/>
      <protection locked="0"/>
    </xf>
    <xf numFmtId="0" fontId="37" fillId="2" borderId="1" xfId="0" applyFont="1" applyFill="1" applyBorder="1" applyAlignment="1" applyProtection="1">
      <alignment horizontal="left"/>
      <protection locked="0"/>
    </xf>
    <xf numFmtId="49" fontId="11" fillId="0" borderId="11" xfId="0" applyNumberFormat="1" applyFont="1" applyBorder="1" applyAlignment="1" applyProtection="1">
      <alignment horizontal="center" vertical="center" shrinkToFit="1"/>
      <protection locked="0"/>
    </xf>
    <xf numFmtId="49" fontId="11" fillId="0" borderId="35" xfId="0" applyNumberFormat="1" applyFont="1" applyBorder="1" applyAlignment="1" applyProtection="1">
      <alignment horizontal="center" vertical="center" shrinkToFit="1"/>
      <protection locked="0"/>
    </xf>
    <xf numFmtId="49" fontId="11" fillId="0" borderId="98" xfId="0" applyNumberFormat="1" applyFont="1" applyBorder="1" applyAlignment="1" applyProtection="1">
      <alignment horizontal="center" vertical="center" shrinkToFit="1"/>
      <protection locked="0"/>
    </xf>
    <xf numFmtId="49" fontId="11" fillId="0" borderId="42" xfId="0" applyNumberFormat="1" applyFont="1" applyBorder="1" applyAlignment="1" applyProtection="1">
      <alignment horizontal="center" vertical="center" shrinkToFit="1"/>
      <protection locked="0"/>
    </xf>
    <xf numFmtId="0" fontId="16" fillId="0" borderId="13" xfId="0" applyFont="1" applyBorder="1" applyAlignment="1">
      <alignment horizontal="center" vertical="center" shrinkToFit="1"/>
    </xf>
    <xf numFmtId="2" fontId="16" fillId="0" borderId="59" xfId="0" applyNumberFormat="1" applyFont="1" applyBorder="1" applyAlignment="1">
      <alignment horizontal="center" vertical="center" shrinkToFit="1"/>
    </xf>
    <xf numFmtId="0" fontId="16" fillId="16" borderId="59" xfId="0" applyFont="1" applyFill="1" applyBorder="1" applyAlignment="1">
      <alignment horizontal="center" vertical="center" shrinkToFit="1"/>
    </xf>
    <xf numFmtId="0" fontId="16" fillId="16" borderId="57" xfId="0" applyFont="1" applyFill="1" applyBorder="1" applyAlignment="1">
      <alignment horizontal="center" vertical="center" shrinkToFit="1"/>
    </xf>
    <xf numFmtId="0" fontId="16" fillId="16" borderId="82" xfId="0" applyFont="1" applyFill="1" applyBorder="1" applyAlignment="1">
      <alignment horizontal="center" vertical="center" shrinkToFit="1"/>
    </xf>
    <xf numFmtId="49" fontId="11" fillId="0" borderId="100" xfId="0" applyNumberFormat="1" applyFont="1" applyBorder="1" applyAlignment="1" applyProtection="1">
      <alignment horizontal="center" vertical="center" shrinkToFit="1"/>
      <protection locked="0"/>
    </xf>
    <xf numFmtId="49" fontId="11" fillId="0" borderId="6" xfId="0" applyNumberFormat="1" applyFont="1" applyBorder="1" applyAlignment="1" applyProtection="1">
      <alignment horizontal="center" vertical="center" shrinkToFit="1"/>
      <protection locked="0"/>
    </xf>
    <xf numFmtId="0" fontId="16" fillId="0" borderId="52" xfId="0" applyFont="1" applyBorder="1" applyAlignment="1">
      <alignment horizontal="center" vertical="center" shrinkToFit="1"/>
    </xf>
    <xf numFmtId="0" fontId="16" fillId="16" borderId="61" xfId="0" applyFont="1" applyFill="1" applyBorder="1" applyAlignment="1">
      <alignment horizontal="center" vertical="center" shrinkToFit="1"/>
    </xf>
    <xf numFmtId="49" fontId="11" fillId="0" borderId="83" xfId="0" applyNumberFormat="1" applyFont="1" applyBorder="1" applyAlignment="1" applyProtection="1">
      <alignment horizontal="center" vertical="center" shrinkToFit="1"/>
      <protection locked="0"/>
    </xf>
    <xf numFmtId="49" fontId="11" fillId="0" borderId="84" xfId="0" applyNumberFormat="1" applyFont="1" applyBorder="1" applyAlignment="1" applyProtection="1">
      <alignment horizontal="center" vertical="center" shrinkToFit="1"/>
      <protection locked="0"/>
    </xf>
    <xf numFmtId="49" fontId="11" fillId="0" borderId="101" xfId="0" applyNumberFormat="1" applyFont="1" applyBorder="1" applyAlignment="1" applyProtection="1">
      <alignment horizontal="center" vertical="center" shrinkToFit="1"/>
      <protection locked="0"/>
    </xf>
    <xf numFmtId="49" fontId="11" fillId="0" borderId="85" xfId="0" applyNumberFormat="1" applyFont="1" applyBorder="1" applyAlignment="1" applyProtection="1">
      <alignment horizontal="center" vertical="center" shrinkToFit="1"/>
      <protection locked="0"/>
    </xf>
    <xf numFmtId="49" fontId="11" fillId="0" borderId="86" xfId="0" applyNumberFormat="1" applyFont="1" applyBorder="1" applyAlignment="1" applyProtection="1">
      <alignment horizontal="center" vertical="center" shrinkToFit="1"/>
      <protection locked="0"/>
    </xf>
    <xf numFmtId="0" fontId="11" fillId="0" borderId="98" xfId="0" applyFont="1" applyBorder="1" applyAlignment="1" applyProtection="1">
      <alignment horizontal="center" textRotation="90" shrinkToFit="1"/>
      <protection locked="0"/>
    </xf>
    <xf numFmtId="0" fontId="11" fillId="0" borderId="92" xfId="0" applyFont="1" applyBorder="1" applyAlignment="1" applyProtection="1">
      <alignment horizontal="center" textRotation="90" shrinkToFit="1"/>
      <protection locked="0"/>
    </xf>
    <xf numFmtId="0" fontId="11" fillId="0" borderId="42" xfId="0" applyFont="1" applyBorder="1" applyAlignment="1" applyProtection="1">
      <alignment horizontal="center" textRotation="90" shrinkToFit="1"/>
      <protection locked="0"/>
    </xf>
    <xf numFmtId="49" fontId="11" fillId="16" borderId="27" xfId="0" applyNumberFormat="1" applyFont="1" applyFill="1" applyBorder="1" applyAlignment="1" applyProtection="1">
      <alignment horizontal="center" vertical="center" shrinkToFit="1"/>
      <protection locked="0"/>
    </xf>
    <xf numFmtId="49" fontId="11" fillId="16" borderId="8" xfId="0" applyNumberFormat="1" applyFont="1" applyFill="1" applyBorder="1" applyAlignment="1" applyProtection="1">
      <alignment horizontal="center" vertical="center" shrinkToFit="1"/>
      <protection locked="0"/>
    </xf>
    <xf numFmtId="49" fontId="11" fillId="16" borderId="99" xfId="0" applyNumberFormat="1" applyFont="1" applyFill="1" applyBorder="1" applyAlignment="1" applyProtection="1">
      <alignment horizontal="center" vertical="center" shrinkToFit="1"/>
      <protection locked="0"/>
    </xf>
    <xf numFmtId="49" fontId="11" fillId="16" borderId="9" xfId="0" applyNumberFormat="1" applyFont="1" applyFill="1" applyBorder="1" applyAlignment="1" applyProtection="1">
      <alignment horizontal="center" vertical="center" shrinkToFit="1"/>
      <protection locked="0"/>
    </xf>
    <xf numFmtId="49" fontId="16" fillId="16" borderId="7" xfId="0" applyNumberFormat="1" applyFont="1" applyFill="1" applyBorder="1" applyAlignment="1">
      <alignment horizontal="center" vertical="center" shrinkToFit="1"/>
    </xf>
    <xf numFmtId="49" fontId="11" fillId="16" borderId="7" xfId="0" applyNumberFormat="1" applyFont="1" applyFill="1" applyBorder="1" applyAlignment="1" applyProtection="1">
      <alignment horizontal="center" vertical="center" shrinkToFit="1"/>
      <protection locked="0"/>
    </xf>
    <xf numFmtId="49" fontId="11" fillId="16" borderId="93" xfId="0" applyNumberFormat="1" applyFont="1" applyFill="1" applyBorder="1" applyAlignment="1" applyProtection="1">
      <alignment horizontal="center" vertical="center" shrinkToFit="1"/>
      <protection locked="0"/>
    </xf>
    <xf numFmtId="1" fontId="16" fillId="16" borderId="90" xfId="0" applyNumberFormat="1" applyFont="1" applyFill="1" applyBorder="1" applyAlignment="1">
      <alignment horizontal="center" vertical="center" shrinkToFit="1"/>
    </xf>
    <xf numFmtId="49" fontId="11" fillId="3" borderId="7" xfId="0" applyNumberFormat="1" applyFont="1" applyFill="1" applyBorder="1" applyAlignment="1" applyProtection="1">
      <alignment horizontal="center" vertical="center" shrinkToFit="1"/>
      <protection locked="0"/>
    </xf>
    <xf numFmtId="49" fontId="11" fillId="3" borderId="8" xfId="0" applyNumberFormat="1" applyFont="1" applyFill="1" applyBorder="1" applyAlignment="1" applyProtection="1">
      <alignment horizontal="center" vertical="center" shrinkToFit="1"/>
      <protection locked="0"/>
    </xf>
    <xf numFmtId="49" fontId="11" fillId="3" borderId="99" xfId="0" applyNumberFormat="1" applyFont="1" applyFill="1" applyBorder="1" applyAlignment="1" applyProtection="1">
      <alignment horizontal="center" vertical="center" shrinkToFit="1"/>
      <protection locked="0"/>
    </xf>
    <xf numFmtId="1" fontId="16" fillId="3" borderId="90" xfId="0" applyNumberFormat="1" applyFont="1" applyFill="1" applyBorder="1" applyAlignment="1">
      <alignment horizontal="center" vertical="center" shrinkToFit="1"/>
    </xf>
    <xf numFmtId="49" fontId="11" fillId="3" borderId="93" xfId="0" applyNumberFormat="1" applyFont="1" applyFill="1" applyBorder="1" applyAlignment="1" applyProtection="1">
      <alignment horizontal="center" vertical="center" shrinkToFit="1"/>
      <protection locked="0"/>
    </xf>
    <xf numFmtId="1" fontId="11" fillId="16" borderId="7" xfId="0" applyNumberFormat="1" applyFont="1" applyFill="1" applyBorder="1" applyAlignment="1">
      <alignment horizontal="center" vertical="center" shrinkToFit="1"/>
    </xf>
    <xf numFmtId="0" fontId="11" fillId="3" borderId="8" xfId="0" applyFont="1" applyFill="1" applyBorder="1" applyAlignment="1">
      <alignment horizontal="center" vertical="center" shrinkToFit="1"/>
    </xf>
    <xf numFmtId="1" fontId="16" fillId="19" borderId="9" xfId="0" applyNumberFormat="1" applyFont="1" applyFill="1" applyBorder="1" applyAlignment="1">
      <alignment horizontal="center" vertical="center" shrinkToFit="1"/>
    </xf>
    <xf numFmtId="0" fontId="20" fillId="0" borderId="12" xfId="0" applyFont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88" fontId="1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shrinkToFit="1"/>
    </xf>
    <xf numFmtId="49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 shrinkToFit="1"/>
    </xf>
    <xf numFmtId="0" fontId="11" fillId="0" borderId="0" xfId="0" quotePrefix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shrinkToFit="1"/>
    </xf>
    <xf numFmtId="0" fontId="11" fillId="0" borderId="102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horizontal="right" vertical="center"/>
    </xf>
    <xf numFmtId="0" fontId="11" fillId="0" borderId="37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textRotation="90"/>
    </xf>
    <xf numFmtId="0" fontId="11" fillId="0" borderId="28" xfId="0" applyFont="1" applyBorder="1" applyAlignment="1">
      <alignment horizontal="center" textRotation="90"/>
    </xf>
    <xf numFmtId="0" fontId="11" fillId="0" borderId="14" xfId="0" applyFont="1" applyBorder="1" applyAlignment="1">
      <alignment horizontal="center" textRotation="90"/>
    </xf>
    <xf numFmtId="0" fontId="16" fillId="0" borderId="29" xfId="0" applyFont="1" applyBorder="1" applyAlignment="1">
      <alignment horizontal="center" textRotation="90"/>
    </xf>
    <xf numFmtId="0" fontId="16" fillId="0" borderId="28" xfId="0" applyFont="1" applyBorder="1" applyAlignment="1">
      <alignment horizontal="center" textRotation="90"/>
    </xf>
    <xf numFmtId="0" fontId="16" fillId="0" borderId="14" xfId="0" applyFont="1" applyBorder="1" applyAlignment="1">
      <alignment horizontal="center" textRotation="90"/>
    </xf>
    <xf numFmtId="0" fontId="18" fillId="0" borderId="20" xfId="0" applyFont="1" applyBorder="1" applyAlignment="1">
      <alignment horizontal="center" textRotation="90"/>
    </xf>
    <xf numFmtId="0" fontId="18" fillId="0" borderId="16" xfId="0" applyFont="1" applyBorder="1" applyAlignment="1">
      <alignment horizontal="center" textRotation="90"/>
    </xf>
    <xf numFmtId="0" fontId="18" fillId="0" borderId="24" xfId="0" applyFont="1" applyBorder="1" applyAlignment="1">
      <alignment horizontal="center" textRotation="90"/>
    </xf>
    <xf numFmtId="0" fontId="11" fillId="0" borderId="89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textRotation="90" shrinkToFit="1"/>
    </xf>
    <xf numFmtId="0" fontId="11" fillId="0" borderId="6" xfId="0" applyFont="1" applyBorder="1" applyAlignment="1">
      <alignment horizontal="center" textRotation="90" shrinkToFit="1"/>
    </xf>
    <xf numFmtId="0" fontId="11" fillId="0" borderId="40" xfId="0" applyFont="1" applyBorder="1" applyAlignment="1">
      <alignment horizontal="center" textRotation="90" shrinkToFit="1"/>
    </xf>
    <xf numFmtId="0" fontId="11" fillId="0" borderId="5" xfId="0" applyFont="1" applyBorder="1" applyAlignment="1">
      <alignment horizontal="center" textRotation="90" shrinkToFit="1"/>
    </xf>
    <xf numFmtId="0" fontId="11" fillId="0" borderId="41" xfId="0" applyFont="1" applyBorder="1" applyAlignment="1">
      <alignment horizontal="center" textRotation="90" shrinkToFit="1"/>
    </xf>
    <xf numFmtId="0" fontId="11" fillId="0" borderId="1" xfId="0" applyFont="1" applyBorder="1" applyAlignment="1">
      <alignment horizontal="center" textRotation="90" shrinkToFit="1"/>
    </xf>
    <xf numFmtId="0" fontId="18" fillId="0" borderId="29" xfId="0" applyFont="1" applyBorder="1" applyAlignment="1">
      <alignment horizontal="center" textRotation="90"/>
    </xf>
    <xf numFmtId="0" fontId="18" fillId="0" borderId="28" xfId="0" applyFont="1" applyBorder="1" applyAlignment="1">
      <alignment horizontal="center" textRotation="90"/>
    </xf>
    <xf numFmtId="0" fontId="18" fillId="0" borderId="14" xfId="0" applyFont="1" applyBorder="1" applyAlignment="1">
      <alignment horizontal="center" textRotation="90"/>
    </xf>
    <xf numFmtId="0" fontId="15" fillId="0" borderId="48" xfId="0" applyFont="1" applyBorder="1" applyAlignment="1">
      <alignment horizontal="center" textRotation="90"/>
    </xf>
    <xf numFmtId="0" fontId="15" fillId="0" borderId="36" xfId="0" applyFont="1" applyBorder="1" applyAlignment="1">
      <alignment horizontal="center" textRotation="90"/>
    </xf>
    <xf numFmtId="0" fontId="15" fillId="0" borderId="51" xfId="0" applyFont="1" applyBorder="1" applyAlignment="1">
      <alignment horizontal="center" textRotation="90"/>
    </xf>
    <xf numFmtId="0" fontId="15" fillId="0" borderId="47" xfId="0" applyFont="1" applyBorder="1" applyAlignment="1">
      <alignment horizontal="center" textRotation="90"/>
    </xf>
    <xf numFmtId="0" fontId="15" fillId="0" borderId="31" xfId="0" applyFont="1" applyBorder="1" applyAlignment="1">
      <alignment horizontal="center" textRotation="90"/>
    </xf>
    <xf numFmtId="0" fontId="15" fillId="0" borderId="50" xfId="0" applyFont="1" applyBorder="1" applyAlignment="1">
      <alignment horizontal="center" textRotation="90"/>
    </xf>
    <xf numFmtId="0" fontId="15" fillId="0" borderId="46" xfId="0" applyFont="1" applyBorder="1" applyAlignment="1">
      <alignment horizontal="center" textRotation="90"/>
    </xf>
    <xf numFmtId="0" fontId="15" fillId="0" borderId="30" xfId="0" applyFont="1" applyBorder="1" applyAlignment="1">
      <alignment horizontal="center" textRotation="90"/>
    </xf>
    <xf numFmtId="0" fontId="15" fillId="0" borderId="49" xfId="0" applyFont="1" applyBorder="1" applyAlignment="1">
      <alignment horizontal="center" textRotation="90"/>
    </xf>
    <xf numFmtId="0" fontId="15" fillId="0" borderId="47" xfId="0" applyFont="1" applyBorder="1" applyAlignment="1" applyProtection="1">
      <alignment horizontal="center" textRotation="90" shrinkToFit="1"/>
      <protection locked="0"/>
    </xf>
    <xf numFmtId="0" fontId="15" fillId="0" borderId="31" xfId="0" applyFont="1" applyBorder="1" applyAlignment="1" applyProtection="1">
      <alignment horizontal="center" textRotation="90" shrinkToFit="1"/>
      <protection locked="0"/>
    </xf>
    <xf numFmtId="0" fontId="15" fillId="0" borderId="50" xfId="0" applyFont="1" applyBorder="1" applyAlignment="1" applyProtection="1">
      <alignment horizontal="center" textRotation="90" shrinkToFit="1"/>
      <protection locked="0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7" fillId="5" borderId="41" xfId="0" applyFont="1" applyFill="1" applyBorder="1" applyAlignment="1" applyProtection="1">
      <alignment horizontal="center" vertical="center"/>
      <protection locked="0"/>
    </xf>
    <xf numFmtId="0" fontId="17" fillId="5" borderId="47" xfId="0" applyFont="1" applyFill="1" applyBorder="1" applyAlignment="1" applyProtection="1">
      <alignment horizontal="center" vertical="center"/>
      <protection locked="0"/>
    </xf>
    <xf numFmtId="0" fontId="17" fillId="5" borderId="105" xfId="0" applyFont="1" applyFill="1" applyBorder="1" applyAlignment="1" applyProtection="1">
      <alignment horizontal="center" vertical="center"/>
      <protection locked="0"/>
    </xf>
    <xf numFmtId="0" fontId="16" fillId="0" borderId="16" xfId="0" applyFont="1" applyBorder="1" applyAlignment="1">
      <alignment horizontal="center" textRotation="90"/>
    </xf>
    <xf numFmtId="0" fontId="16" fillId="0" borderId="24" xfId="0" applyFont="1" applyBorder="1" applyAlignment="1">
      <alignment horizontal="center" textRotation="90"/>
    </xf>
    <xf numFmtId="0" fontId="11" fillId="0" borderId="22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5" fillId="0" borderId="19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 shrinkToFit="1"/>
    </xf>
    <xf numFmtId="0" fontId="19" fillId="0" borderId="19" xfId="0" applyFont="1" applyBorder="1" applyAlignment="1">
      <alignment horizontal="center" vertical="center" shrinkToFit="1"/>
    </xf>
    <xf numFmtId="0" fontId="15" fillId="0" borderId="46" xfId="0" applyFont="1" applyBorder="1" applyAlignment="1" applyProtection="1">
      <alignment horizontal="center" textRotation="90" shrinkToFit="1"/>
      <protection locked="0"/>
    </xf>
    <xf numFmtId="0" fontId="15" fillId="0" borderId="30" xfId="0" applyFont="1" applyBorder="1" applyAlignment="1" applyProtection="1">
      <alignment horizontal="center" textRotation="90" shrinkToFit="1"/>
      <protection locked="0"/>
    </xf>
    <xf numFmtId="0" fontId="15" fillId="0" borderId="49" xfId="0" applyFont="1" applyBorder="1" applyAlignment="1" applyProtection="1">
      <alignment horizontal="center" textRotation="90" shrinkToFit="1"/>
      <protection locked="0"/>
    </xf>
    <xf numFmtId="0" fontId="17" fillId="5" borderId="106" xfId="0" applyFont="1" applyFill="1" applyBorder="1" applyAlignment="1">
      <alignment horizontal="center" vertical="center"/>
    </xf>
    <xf numFmtId="0" fontId="17" fillId="5" borderId="107" xfId="0" applyFont="1" applyFill="1" applyBorder="1" applyAlignment="1">
      <alignment horizontal="center" vertical="center"/>
    </xf>
    <xf numFmtId="0" fontId="17" fillId="5" borderId="110" xfId="0" applyFont="1" applyFill="1" applyBorder="1" applyAlignment="1">
      <alignment horizontal="center" vertical="center"/>
    </xf>
    <xf numFmtId="0" fontId="17" fillId="5" borderId="106" xfId="0" applyFont="1" applyFill="1" applyBorder="1" applyAlignment="1">
      <alignment horizontal="center" vertical="center" shrinkToFit="1"/>
    </xf>
    <xf numFmtId="0" fontId="17" fillId="5" borderId="107" xfId="0" applyFont="1" applyFill="1" applyBorder="1" applyAlignment="1">
      <alignment horizontal="center" vertical="center" shrinkToFit="1"/>
    </xf>
    <xf numFmtId="0" fontId="17" fillId="5" borderId="110" xfId="0" applyFont="1" applyFill="1" applyBorder="1" applyAlignment="1">
      <alignment horizontal="center" vertical="center" shrinkToFit="1"/>
    </xf>
    <xf numFmtId="0" fontId="17" fillId="5" borderId="100" xfId="0" applyFont="1" applyFill="1" applyBorder="1" applyAlignment="1" applyProtection="1">
      <alignment horizontal="center" vertical="center"/>
      <protection locked="0"/>
    </xf>
    <xf numFmtId="0" fontId="17" fillId="5" borderId="101" xfId="0" applyFont="1" applyFill="1" applyBorder="1" applyAlignment="1" applyProtection="1">
      <alignment horizontal="center" vertical="center"/>
      <protection locked="0"/>
    </xf>
    <xf numFmtId="0" fontId="17" fillId="5" borderId="1" xfId="0" applyFont="1" applyFill="1" applyBorder="1" applyAlignment="1" applyProtection="1">
      <alignment horizontal="center" vertical="center"/>
      <protection locked="0"/>
    </xf>
    <xf numFmtId="0" fontId="17" fillId="5" borderId="15" xfId="0" applyFont="1" applyFill="1" applyBorder="1" applyAlignment="1" applyProtection="1">
      <alignment horizontal="center" vertical="center"/>
      <protection locked="0"/>
    </xf>
    <xf numFmtId="0" fontId="15" fillId="0" borderId="29" xfId="0" applyFont="1" applyBorder="1" applyAlignment="1" applyProtection="1">
      <alignment horizontal="center" textRotation="90" shrinkToFit="1"/>
      <protection locked="0"/>
    </xf>
    <xf numFmtId="0" fontId="15" fillId="0" borderId="28" xfId="0" applyFont="1" applyBorder="1" applyAlignment="1" applyProtection="1">
      <alignment horizontal="center" textRotation="90" shrinkToFit="1"/>
      <protection locked="0"/>
    </xf>
    <xf numFmtId="0" fontId="15" fillId="0" borderId="14" xfId="0" applyFont="1" applyBorder="1" applyAlignment="1" applyProtection="1">
      <alignment horizontal="center" textRotation="90" shrinkToFit="1"/>
      <protection locked="0"/>
    </xf>
    <xf numFmtId="0" fontId="13" fillId="0" borderId="29" xfId="0" applyFont="1" applyBorder="1" applyAlignment="1" applyProtection="1">
      <alignment horizontal="center" textRotation="90" shrinkToFit="1"/>
      <protection locked="0"/>
    </xf>
    <xf numFmtId="0" fontId="13" fillId="0" borderId="28" xfId="0" applyFont="1" applyBorder="1" applyAlignment="1" applyProtection="1">
      <alignment horizontal="center" textRotation="90" shrinkToFit="1"/>
      <protection locked="0"/>
    </xf>
    <xf numFmtId="0" fontId="13" fillId="0" borderId="14" xfId="0" applyFont="1" applyBorder="1" applyAlignment="1" applyProtection="1">
      <alignment horizontal="center" textRotation="90" shrinkToFit="1"/>
      <protection locked="0"/>
    </xf>
    <xf numFmtId="0" fontId="11" fillId="0" borderId="21" xfId="0" applyFont="1" applyBorder="1" applyAlignment="1">
      <alignment horizontal="center" vertical="center"/>
    </xf>
    <xf numFmtId="0" fontId="18" fillId="0" borderId="91" xfId="0" applyFont="1" applyBorder="1" applyAlignment="1">
      <alignment horizontal="center" textRotation="90"/>
    </xf>
    <xf numFmtId="0" fontId="16" fillId="16" borderId="18" xfId="0" applyFont="1" applyFill="1" applyBorder="1" applyAlignment="1">
      <alignment horizontal="center" vertical="center"/>
    </xf>
    <xf numFmtId="0" fontId="16" fillId="16" borderId="33" xfId="0" applyFont="1" applyFill="1" applyBorder="1" applyAlignment="1">
      <alignment horizontal="center" vertical="center"/>
    </xf>
    <xf numFmtId="0" fontId="16" fillId="16" borderId="34" xfId="0" applyFont="1" applyFill="1" applyBorder="1" applyAlignment="1">
      <alignment horizontal="center" vertical="center"/>
    </xf>
    <xf numFmtId="0" fontId="16" fillId="16" borderId="29" xfId="0" applyFont="1" applyFill="1" applyBorder="1" applyAlignment="1">
      <alignment horizontal="center" vertical="center"/>
    </xf>
    <xf numFmtId="0" fontId="16" fillId="16" borderId="28" xfId="0" applyFont="1" applyFill="1" applyBorder="1" applyAlignment="1">
      <alignment horizontal="center" vertical="center"/>
    </xf>
    <xf numFmtId="0" fontId="16" fillId="16" borderId="14" xfId="0" applyFont="1" applyFill="1" applyBorder="1" applyAlignment="1">
      <alignment horizontal="center" vertical="center"/>
    </xf>
    <xf numFmtId="0" fontId="16" fillId="3" borderId="29" xfId="0" applyFont="1" applyFill="1" applyBorder="1" applyAlignment="1">
      <alignment horizontal="center" vertical="center"/>
    </xf>
    <xf numFmtId="0" fontId="16" fillId="3" borderId="28" xfId="0" applyFont="1" applyFill="1" applyBorder="1" applyAlignment="1">
      <alignment horizontal="center" vertical="center"/>
    </xf>
    <xf numFmtId="0" fontId="16" fillId="3" borderId="14" xfId="0" applyFont="1" applyFill="1" applyBorder="1" applyAlignment="1">
      <alignment horizontal="center" vertical="center"/>
    </xf>
    <xf numFmtId="0" fontId="16" fillId="3" borderId="18" xfId="0" applyFont="1" applyFill="1" applyBorder="1" applyAlignment="1">
      <alignment horizontal="center" vertical="center"/>
    </xf>
    <xf numFmtId="0" fontId="16" fillId="3" borderId="33" xfId="0" applyFont="1" applyFill="1" applyBorder="1" applyAlignment="1">
      <alignment horizontal="center" vertical="center"/>
    </xf>
    <xf numFmtId="0" fontId="16" fillId="3" borderId="34" xfId="0" applyFont="1" applyFill="1" applyBorder="1" applyAlignment="1">
      <alignment horizontal="center" vertical="center"/>
    </xf>
    <xf numFmtId="1" fontId="16" fillId="3" borderId="29" xfId="0" applyNumberFormat="1" applyFont="1" applyFill="1" applyBorder="1" applyAlignment="1">
      <alignment horizontal="center" vertical="center"/>
    </xf>
    <xf numFmtId="1" fontId="16" fillId="3" borderId="28" xfId="0" applyNumberFormat="1" applyFont="1" applyFill="1" applyBorder="1" applyAlignment="1">
      <alignment horizontal="center" vertical="center"/>
    </xf>
    <xf numFmtId="1" fontId="16" fillId="3" borderId="14" xfId="0" applyNumberFormat="1" applyFont="1" applyFill="1" applyBorder="1" applyAlignment="1">
      <alignment horizontal="center" vertical="center"/>
    </xf>
    <xf numFmtId="0" fontId="16" fillId="16" borderId="19" xfId="0" applyFont="1" applyFill="1" applyBorder="1" applyAlignment="1">
      <alignment horizontal="center" vertical="center"/>
    </xf>
    <xf numFmtId="0" fontId="16" fillId="16" borderId="0" xfId="0" applyFont="1" applyFill="1" applyAlignment="1">
      <alignment horizontal="center" vertical="center"/>
    </xf>
    <xf numFmtId="0" fontId="16" fillId="16" borderId="4" xfId="0" applyFont="1" applyFill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2" xfId="0" applyFont="1" applyBorder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left"/>
    </xf>
    <xf numFmtId="0" fontId="16" fillId="0" borderId="26" xfId="0" applyFont="1" applyBorder="1" applyAlignment="1">
      <alignment horizontal="center" vertical="center" shrinkToFit="1"/>
    </xf>
    <xf numFmtId="0" fontId="16" fillId="0" borderId="25" xfId="0" applyFont="1" applyBorder="1" applyAlignment="1">
      <alignment horizontal="center" vertical="center" shrinkToFit="1"/>
    </xf>
    <xf numFmtId="0" fontId="16" fillId="0" borderId="27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16" fillId="0" borderId="32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shrinkToFit="1"/>
    </xf>
    <xf numFmtId="0" fontId="16" fillId="0" borderId="31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shrinkToFit="1"/>
    </xf>
    <xf numFmtId="0" fontId="22" fillId="5" borderId="0" xfId="0" applyFont="1" applyFill="1" applyAlignment="1">
      <alignment horizontal="center" vertical="center"/>
    </xf>
    <xf numFmtId="0" fontId="23" fillId="5" borderId="0" xfId="0" applyFont="1" applyFill="1" applyAlignment="1">
      <alignment horizontal="center" vertical="center"/>
    </xf>
    <xf numFmtId="0" fontId="13" fillId="17" borderId="80" xfId="0" applyFont="1" applyFill="1" applyBorder="1" applyAlignment="1">
      <alignment horizontal="left"/>
    </xf>
    <xf numFmtId="0" fontId="13" fillId="17" borderId="81" xfId="0" applyFont="1" applyFill="1" applyBorder="1" applyAlignment="1">
      <alignment horizontal="left"/>
    </xf>
    <xf numFmtId="0" fontId="24" fillId="5" borderId="0" xfId="0" applyFont="1" applyFill="1" applyAlignment="1">
      <alignment horizontal="center" vertical="center"/>
    </xf>
    <xf numFmtId="0" fontId="23" fillId="2" borderId="21" xfId="0" applyFont="1" applyFill="1" applyBorder="1" applyAlignment="1">
      <alignment horizontal="left" vertical="center"/>
    </xf>
    <xf numFmtId="0" fontId="23" fillId="2" borderId="22" xfId="0" applyFont="1" applyFill="1" applyBorder="1" applyAlignment="1">
      <alignment horizontal="left" vertical="center"/>
    </xf>
    <xf numFmtId="0" fontId="32" fillId="5" borderId="18" xfId="0" applyFont="1" applyFill="1" applyBorder="1" applyAlignment="1">
      <alignment horizontal="left" vertical="center"/>
    </xf>
    <xf numFmtId="0" fontId="32" fillId="5" borderId="19" xfId="0" applyFont="1" applyFill="1" applyBorder="1" applyAlignment="1">
      <alignment horizontal="left" vertical="center"/>
    </xf>
    <xf numFmtId="0" fontId="32" fillId="5" borderId="20" xfId="0" applyFont="1" applyFill="1" applyBorder="1" applyAlignment="1">
      <alignment horizontal="left" vertical="center"/>
    </xf>
    <xf numFmtId="0" fontId="31" fillId="5" borderId="52" xfId="0" applyFont="1" applyFill="1" applyBorder="1" applyAlignment="1">
      <alignment horizontal="left" vertical="center"/>
    </xf>
    <xf numFmtId="0" fontId="31" fillId="5" borderId="53" xfId="0" applyFont="1" applyFill="1" applyBorder="1" applyAlignment="1">
      <alignment horizontal="left" vertical="center"/>
    </xf>
    <xf numFmtId="0" fontId="31" fillId="5" borderId="54" xfId="0" applyFont="1" applyFill="1" applyBorder="1" applyAlignment="1">
      <alignment horizontal="left" vertical="center"/>
    </xf>
    <xf numFmtId="0" fontId="13" fillId="16" borderId="0" xfId="0" applyFont="1" applyFill="1" applyAlignment="1">
      <alignment horizontal="left" vertical="center"/>
    </xf>
    <xf numFmtId="0" fontId="13" fillId="16" borderId="76" xfId="0" applyFont="1" applyFill="1" applyBorder="1" applyAlignment="1">
      <alignment horizontal="left" vertical="center"/>
    </xf>
    <xf numFmtId="0" fontId="13" fillId="3" borderId="78" xfId="0" applyFont="1" applyFill="1" applyBorder="1" applyAlignment="1">
      <alignment horizontal="left"/>
    </xf>
    <xf numFmtId="0" fontId="13" fillId="3" borderId="79" xfId="0" applyFont="1" applyFill="1" applyBorder="1" applyAlignment="1">
      <alignment horizontal="left"/>
    </xf>
    <xf numFmtId="0" fontId="13" fillId="0" borderId="7" xfId="0" applyFont="1" applyBorder="1" applyAlignment="1">
      <alignment horizontal="left"/>
    </xf>
    <xf numFmtId="0" fontId="13" fillId="0" borderId="8" xfId="0" applyFont="1" applyBorder="1" applyAlignment="1">
      <alignment horizontal="left"/>
    </xf>
    <xf numFmtId="1" fontId="15" fillId="0" borderId="0" xfId="0" applyNumberFormat="1" applyFont="1" applyAlignment="1">
      <alignment horizontal="center" vertical="center"/>
    </xf>
    <xf numFmtId="1" fontId="18" fillId="13" borderId="15" xfId="0" applyNumberFormat="1" applyFont="1" applyFill="1" applyBorder="1" applyAlignment="1">
      <alignment horizontal="center" vertical="center"/>
    </xf>
    <xf numFmtId="1" fontId="18" fillId="13" borderId="12" xfId="0" applyNumberFormat="1" applyFont="1" applyFill="1" applyBorder="1" applyAlignment="1">
      <alignment horizontal="center" vertical="center"/>
    </xf>
    <xf numFmtId="1" fontId="18" fillId="12" borderId="15" xfId="0" applyNumberFormat="1" applyFont="1" applyFill="1" applyBorder="1" applyAlignment="1">
      <alignment horizontal="center" vertical="center"/>
    </xf>
    <xf numFmtId="1" fontId="18" fillId="12" borderId="12" xfId="0" applyNumberFormat="1" applyFont="1" applyFill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1" fontId="15" fillId="0" borderId="26" xfId="0" applyNumberFormat="1" applyFont="1" applyBorder="1" applyAlignment="1">
      <alignment horizontal="center" vertical="center"/>
    </xf>
    <xf numFmtId="1" fontId="15" fillId="0" borderId="25" xfId="0" applyNumberFormat="1" applyFont="1" applyBorder="1" applyAlignment="1">
      <alignment horizontal="center" vertical="center"/>
    </xf>
    <xf numFmtId="1" fontId="15" fillId="0" borderId="55" xfId="0" applyNumberFormat="1" applyFont="1" applyBorder="1" applyAlignment="1">
      <alignment horizontal="center" vertical="center"/>
    </xf>
    <xf numFmtId="1" fontId="15" fillId="0" borderId="0" xfId="0" applyNumberFormat="1" applyFont="1" applyAlignment="1">
      <alignment horizontal="center" vertical="top"/>
    </xf>
    <xf numFmtId="0" fontId="17" fillId="0" borderId="15" xfId="0" applyFont="1" applyBorder="1" applyAlignment="1">
      <alignment horizontal="center" vertical="center" shrinkToFit="1"/>
    </xf>
    <xf numFmtId="0" fontId="17" fillId="0" borderId="31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center" vertical="center" shrinkToFit="1"/>
    </xf>
    <xf numFmtId="0" fontId="30" fillId="0" borderId="15" xfId="0" applyFont="1" applyBorder="1" applyAlignment="1">
      <alignment horizontal="center" vertical="center"/>
    </xf>
    <xf numFmtId="0" fontId="30" fillId="0" borderId="31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1" fontId="18" fillId="14" borderId="15" xfId="0" applyNumberFormat="1" applyFont="1" applyFill="1" applyBorder="1" applyAlignment="1">
      <alignment horizontal="center" vertical="center"/>
    </xf>
    <xf numFmtId="1" fontId="18" fillId="14" borderId="12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" fontId="33" fillId="0" borderId="26" xfId="0" applyNumberFormat="1" applyFont="1" applyBorder="1" applyAlignment="1">
      <alignment horizontal="center" vertical="center"/>
    </xf>
    <xf numFmtId="1" fontId="33" fillId="0" borderId="25" xfId="0" applyNumberFormat="1" applyFont="1" applyBorder="1" applyAlignment="1">
      <alignment horizontal="center" vertical="center"/>
    </xf>
    <xf numFmtId="1" fontId="33" fillId="0" borderId="55" xfId="0" applyNumberFormat="1" applyFont="1" applyBorder="1" applyAlignment="1">
      <alignment horizontal="center" vertical="center"/>
    </xf>
    <xf numFmtId="1" fontId="33" fillId="0" borderId="0" xfId="0" applyNumberFormat="1" applyFont="1" applyAlignment="1">
      <alignment horizontal="center" vertical="center"/>
    </xf>
    <xf numFmtId="1" fontId="33" fillId="0" borderId="11" xfId="0" applyNumberFormat="1" applyFont="1" applyBorder="1" applyAlignment="1">
      <alignment horizontal="center" vertical="center"/>
    </xf>
    <xf numFmtId="1" fontId="33" fillId="0" borderId="2" xfId="0" applyNumberFormat="1" applyFont="1" applyBorder="1" applyAlignment="1">
      <alignment horizontal="center" vertical="center"/>
    </xf>
    <xf numFmtId="1" fontId="33" fillId="0" borderId="27" xfId="0" applyNumberFormat="1" applyFont="1" applyBorder="1" applyAlignment="1">
      <alignment horizontal="center" vertical="center"/>
    </xf>
    <xf numFmtId="1" fontId="33" fillId="0" borderId="56" xfId="0" applyNumberFormat="1" applyFont="1" applyBorder="1" applyAlignment="1">
      <alignment horizontal="center" vertical="center"/>
    </xf>
    <xf numFmtId="1" fontId="33" fillId="0" borderId="32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/>
    </xf>
    <xf numFmtId="0" fontId="17" fillId="0" borderId="2" xfId="0" applyFont="1" applyBorder="1" applyAlignment="1">
      <alignment horizontal="right" vertical="center"/>
    </xf>
    <xf numFmtId="1" fontId="16" fillId="0" borderId="2" xfId="0" applyNumberFormat="1" applyFont="1" applyBorder="1" applyAlignment="1">
      <alignment horizontal="left" vertical="center"/>
    </xf>
    <xf numFmtId="1" fontId="15" fillId="0" borderId="0" xfId="0" applyNumberFormat="1" applyFont="1" applyAlignment="1" applyProtection="1">
      <alignment horizontal="center" vertical="center"/>
      <protection locked="0"/>
    </xf>
    <xf numFmtId="1" fontId="15" fillId="0" borderId="0" xfId="0" applyNumberFormat="1" applyFont="1" applyAlignment="1" applyProtection="1">
      <alignment horizontal="center" vertical="top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17" fillId="0" borderId="2" xfId="0" applyFont="1" applyBorder="1" applyAlignment="1">
      <alignment horizontal="center" vertical="center"/>
    </xf>
    <xf numFmtId="0" fontId="34" fillId="0" borderId="26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 vertical="center"/>
    </xf>
    <xf numFmtId="0" fontId="34" fillId="0" borderId="27" xfId="0" applyFont="1" applyBorder="1" applyAlignment="1">
      <alignment horizontal="center" vertical="center"/>
    </xf>
    <xf numFmtId="0" fontId="34" fillId="0" borderId="55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56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4" fillId="0" borderId="32" xfId="0" applyFont="1" applyBorder="1" applyAlignment="1">
      <alignment horizontal="center" vertical="center"/>
    </xf>
    <xf numFmtId="49" fontId="11" fillId="0" borderId="1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1" xfId="0" quotePrefix="1" applyNumberFormat="1" applyFont="1" applyBorder="1" applyAlignment="1" applyProtection="1">
      <alignment horizontal="center" vertical="center" shrinkToFit="1"/>
      <protection locked="0"/>
    </xf>
    <xf numFmtId="49" fontId="11" fillId="0" borderId="109" xfId="0" quotePrefix="1" applyNumberFormat="1" applyFont="1" applyBorder="1" applyAlignment="1" applyProtection="1">
      <alignment horizontal="center" vertical="center" shrinkToFit="1"/>
      <protection locked="0"/>
    </xf>
    <xf numFmtId="49" fontId="11" fillId="0" borderId="12" xfId="0" quotePrefix="1" applyNumberFormat="1" applyFont="1" applyBorder="1" applyAlignment="1" applyProtection="1">
      <alignment horizontal="center" vertical="center" shrinkToFit="1"/>
      <protection locked="0"/>
    </xf>
  </cellXfs>
  <cellStyles count="1">
    <cellStyle name="ปกติ" xfId="0" builtinId="0"/>
  </cellStyles>
  <dxfs count="42"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  <color rgb="FF800080"/>
      <color rgb="FF101C8C"/>
      <color rgb="FF8FFFC2"/>
      <color rgb="FF66FF99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title>
      <c:tx>
        <c:rich>
          <a:bodyPr/>
          <a:lstStyle/>
          <a:p>
            <a:pPr>
              <a:defRPr sz="2000">
                <a:latin typeface="TH SarabunPSK" pitchFamily="34" charset="-34"/>
                <a:cs typeface="TH SarabunPSK" pitchFamily="34" charset="-34"/>
              </a:defRPr>
            </a:pPr>
            <a:r>
              <a:rPr lang="th-TH" sz="2000">
                <a:latin typeface="TH SarabunPSK" pitchFamily="34" charset="-34"/>
                <a:cs typeface="TH SarabunPSK" pitchFamily="34" charset="-34"/>
              </a:rPr>
              <a:t>จำนวนนักเรียนแยกตามเกรด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สรุปผลการเรียน!$B$6</c:f>
              <c:strCache>
                <c:ptCount val="1"/>
                <c:pt idx="0">
                  <c:v>จำนวน (คน)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สรุปผลการเรียน!$A$7:$A$15</c:f>
              <c:strCache>
                <c:ptCount val="9"/>
                <c:pt idx="0">
                  <c:v>0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จำนวนนักเรียนทั้งหมด</c:v>
                </c:pt>
              </c:strCache>
            </c:strRef>
          </c:cat>
          <c:val>
            <c:numRef>
              <c:f>สรุปผลการเรียน!$B$7:$B$15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1D-471D-AF94-67D279C66B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438080"/>
        <c:axId val="151439616"/>
      </c:barChart>
      <c:catAx>
        <c:axId val="151438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TH SarabunPSK" pitchFamily="34" charset="-34"/>
                <a:cs typeface="TH SarabunPSK" pitchFamily="34" charset="-34"/>
              </a:defRPr>
            </a:pPr>
            <a:endParaRPr lang="th-TH"/>
          </a:p>
        </c:txPr>
        <c:crossAx val="151439616"/>
        <c:crosses val="autoZero"/>
        <c:auto val="1"/>
        <c:lblAlgn val="ctr"/>
        <c:lblOffset val="100"/>
        <c:noMultiLvlLbl val="0"/>
      </c:catAx>
      <c:valAx>
        <c:axId val="1514396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143808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>
              <a:latin typeface="TH SarabunPSK" pitchFamily="34" charset="-34"/>
              <a:cs typeface="TH SarabunPSK" pitchFamily="34" charset="-34"/>
            </a:defRPr>
          </a:pPr>
          <a:endParaRPr lang="th-TH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82062</xdr:colOff>
      <xdr:row>0</xdr:row>
      <xdr:rowOff>0</xdr:rowOff>
    </xdr:from>
    <xdr:to>
      <xdr:col>9</xdr:col>
      <xdr:colOff>339970</xdr:colOff>
      <xdr:row>8</xdr:row>
      <xdr:rowOff>99646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84585" y="0"/>
          <a:ext cx="1559170" cy="14595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495300</xdr:colOff>
      <xdr:row>0</xdr:row>
      <xdr:rowOff>114300</xdr:rowOff>
    </xdr:from>
    <xdr:to>
      <xdr:col>2</xdr:col>
      <xdr:colOff>1037900</xdr:colOff>
      <xdr:row>1</xdr:row>
      <xdr:rowOff>260888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87234435-103D-4A2A-8480-25ABD9DF3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5440" y="114300"/>
          <a:ext cx="542600" cy="5275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495300</xdr:colOff>
      <xdr:row>0</xdr:row>
      <xdr:rowOff>91440</xdr:rowOff>
    </xdr:from>
    <xdr:to>
      <xdr:col>2</xdr:col>
      <xdr:colOff>1037900</xdr:colOff>
      <xdr:row>1</xdr:row>
      <xdr:rowOff>238028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06F968F6-3831-48BF-AA95-738720EB1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5440" y="91440"/>
          <a:ext cx="542600" cy="5275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502920</xdr:colOff>
      <xdr:row>0</xdr:row>
      <xdr:rowOff>106680</xdr:rowOff>
    </xdr:from>
    <xdr:to>
      <xdr:col>2</xdr:col>
      <xdr:colOff>1045520</xdr:colOff>
      <xdr:row>1</xdr:row>
      <xdr:rowOff>253268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1C3E72D2-9FD7-424D-9E9F-C0FD23D15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3060" y="106680"/>
          <a:ext cx="542600" cy="5275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457200</xdr:colOff>
      <xdr:row>0</xdr:row>
      <xdr:rowOff>106680</xdr:rowOff>
    </xdr:from>
    <xdr:to>
      <xdr:col>2</xdr:col>
      <xdr:colOff>999800</xdr:colOff>
      <xdr:row>1</xdr:row>
      <xdr:rowOff>253268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122A234C-6AE3-4A26-B80D-5C5EACAE3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7340" y="106680"/>
          <a:ext cx="542600" cy="5275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491715</xdr:colOff>
      <xdr:row>0</xdr:row>
      <xdr:rowOff>102198</xdr:rowOff>
    </xdr:from>
    <xdr:to>
      <xdr:col>2</xdr:col>
      <xdr:colOff>1034315</xdr:colOff>
      <xdr:row>1</xdr:row>
      <xdr:rowOff>244304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DB7F8C80-05BE-4949-8DC3-64F36830F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1855" y="102198"/>
          <a:ext cx="542600" cy="523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524927</xdr:colOff>
      <xdr:row>0</xdr:row>
      <xdr:rowOff>118535</xdr:rowOff>
    </xdr:from>
    <xdr:to>
      <xdr:col>2</xdr:col>
      <xdr:colOff>1067527</xdr:colOff>
      <xdr:row>1</xdr:row>
      <xdr:rowOff>265123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9D35CA78-FCE7-4658-82F2-20B30DA60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2527" y="118535"/>
          <a:ext cx="542600" cy="5275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1821635</xdr:colOff>
      <xdr:row>0</xdr:row>
      <xdr:rowOff>98611</xdr:rowOff>
    </xdr:from>
    <xdr:to>
      <xdr:col>1</xdr:col>
      <xdr:colOff>2364235</xdr:colOff>
      <xdr:row>1</xdr:row>
      <xdr:rowOff>240717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822EF21C-3473-438E-BB92-B4473014B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4075" y="98611"/>
          <a:ext cx="542600" cy="523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1540932</xdr:colOff>
      <xdr:row>0</xdr:row>
      <xdr:rowOff>16934</xdr:rowOff>
    </xdr:from>
    <xdr:to>
      <xdr:col>3</xdr:col>
      <xdr:colOff>389467</xdr:colOff>
      <xdr:row>1</xdr:row>
      <xdr:rowOff>304567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D417A413-517E-7FE2-ADDD-2705CDC40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0999" y="16934"/>
          <a:ext cx="685801" cy="6686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554182</xdr:colOff>
      <xdr:row>30</xdr:row>
      <xdr:rowOff>865</xdr:rowOff>
    </xdr:from>
    <xdr:to>
      <xdr:col>6</xdr:col>
      <xdr:colOff>606137</xdr:colOff>
      <xdr:row>45</xdr:row>
      <xdr:rowOff>16452</xdr:rowOff>
    </xdr:to>
    <xdr:graphicFrame macro="">
      <xdr:nvGraphicFramePr>
        <xdr:cNvPr id="14" name="แผนภูมิ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41047</xdr:colOff>
      <xdr:row>0</xdr:row>
      <xdr:rowOff>69157</xdr:rowOff>
    </xdr:from>
    <xdr:to>
      <xdr:col>7</xdr:col>
      <xdr:colOff>445495</xdr:colOff>
      <xdr:row>1</xdr:row>
      <xdr:rowOff>229018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AE5B6AA4-6AC5-464A-AE8F-E0C269C53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1585" y="69157"/>
          <a:ext cx="404448" cy="3943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463241</xdr:colOff>
      <xdr:row>0</xdr:row>
      <xdr:rowOff>121920</xdr:rowOff>
    </xdr:from>
    <xdr:to>
      <xdr:col>2</xdr:col>
      <xdr:colOff>1005841</xdr:colOff>
      <xdr:row>1</xdr:row>
      <xdr:rowOff>268508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BA8EF537-DBD4-6244-694B-F40DF8C2F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3381" y="121920"/>
          <a:ext cx="542600" cy="5275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495300</xdr:colOff>
      <xdr:row>0</xdr:row>
      <xdr:rowOff>114300</xdr:rowOff>
    </xdr:from>
    <xdr:to>
      <xdr:col>2</xdr:col>
      <xdr:colOff>1037900</xdr:colOff>
      <xdr:row>1</xdr:row>
      <xdr:rowOff>260888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F0591DA6-FAB2-417F-AD2D-FC0490EB7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5440" y="114300"/>
          <a:ext cx="542600" cy="5275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495300</xdr:colOff>
      <xdr:row>0</xdr:row>
      <xdr:rowOff>114300</xdr:rowOff>
    </xdr:from>
    <xdr:to>
      <xdr:col>2</xdr:col>
      <xdr:colOff>1037900</xdr:colOff>
      <xdr:row>1</xdr:row>
      <xdr:rowOff>260888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55927F69-6AF7-479F-8ED1-76C2E3794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5440" y="114300"/>
          <a:ext cx="542600" cy="5275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487680</xdr:colOff>
      <xdr:row>0</xdr:row>
      <xdr:rowOff>114300</xdr:rowOff>
    </xdr:from>
    <xdr:to>
      <xdr:col>2</xdr:col>
      <xdr:colOff>1030280</xdr:colOff>
      <xdr:row>1</xdr:row>
      <xdr:rowOff>260888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AE284F07-6E34-472E-9852-AC5A430E0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7820" y="114300"/>
          <a:ext cx="542600" cy="5275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496642</xdr:colOff>
      <xdr:row>0</xdr:row>
      <xdr:rowOff>107128</xdr:rowOff>
    </xdr:from>
    <xdr:to>
      <xdr:col>2</xdr:col>
      <xdr:colOff>1039242</xdr:colOff>
      <xdr:row>1</xdr:row>
      <xdr:rowOff>249234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9B7B62DF-AC71-497E-AB86-6B88AF209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6782" y="107128"/>
          <a:ext cx="542600" cy="523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509196</xdr:colOff>
      <xdr:row>0</xdr:row>
      <xdr:rowOff>107129</xdr:rowOff>
    </xdr:from>
    <xdr:to>
      <xdr:col>2</xdr:col>
      <xdr:colOff>1051796</xdr:colOff>
      <xdr:row>1</xdr:row>
      <xdr:rowOff>249235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67AD0EF9-7415-4B23-A17E-551E0E107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9336" y="107129"/>
          <a:ext cx="542600" cy="523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/>
  </sheetPr>
  <dimension ref="A1:B30"/>
  <sheetViews>
    <sheetView view="pageBreakPreview" zoomScale="120" zoomScaleNormal="100" zoomScaleSheetLayoutView="120" workbookViewId="0">
      <selection activeCell="B9" sqref="B9"/>
    </sheetView>
  </sheetViews>
  <sheetFormatPr defaultColWidth="9" defaultRowHeight="16.8" x14ac:dyDescent="0.5"/>
  <cols>
    <col min="1" max="1" width="27.3984375" style="1" customWidth="1"/>
    <col min="2" max="2" width="46.8984375" style="1" customWidth="1"/>
    <col min="3" max="16384" width="9" style="1"/>
  </cols>
  <sheetData>
    <row r="1" spans="1:2" ht="27" customHeight="1" x14ac:dyDescent="0.5">
      <c r="A1" s="263" t="s">
        <v>0</v>
      </c>
      <c r="B1" s="263"/>
    </row>
    <row r="2" spans="1:2" ht="30" x14ac:dyDescent="0.5">
      <c r="A2" s="262" t="s">
        <v>1</v>
      </c>
      <c r="B2" s="262"/>
    </row>
    <row r="3" spans="1:2" ht="27" x14ac:dyDescent="0.5">
      <c r="A3" s="2" t="s">
        <v>2</v>
      </c>
      <c r="B3" s="3" t="s">
        <v>3</v>
      </c>
    </row>
    <row r="4" spans="1:2" ht="27" x14ac:dyDescent="0.5">
      <c r="A4" s="2" t="s">
        <v>4</v>
      </c>
      <c r="B4" s="4" t="s">
        <v>5</v>
      </c>
    </row>
    <row r="5" spans="1:2" ht="27" x14ac:dyDescent="0.5">
      <c r="A5" s="2" t="s">
        <v>6</v>
      </c>
      <c r="B5" s="3" t="s">
        <v>151</v>
      </c>
    </row>
    <row r="6" spans="1:2" ht="27" x14ac:dyDescent="0.5">
      <c r="A6" s="2" t="s">
        <v>7</v>
      </c>
      <c r="B6" s="3" t="s">
        <v>150</v>
      </c>
    </row>
    <row r="7" spans="1:2" ht="27" x14ac:dyDescent="0.5">
      <c r="A7" s="2" t="s">
        <v>8</v>
      </c>
      <c r="B7" s="3"/>
    </row>
    <row r="8" spans="1:2" ht="27" x14ac:dyDescent="0.5">
      <c r="A8" s="2" t="s">
        <v>9</v>
      </c>
      <c r="B8" s="3"/>
    </row>
    <row r="9" spans="1:2" ht="27" x14ac:dyDescent="0.5">
      <c r="A9" s="2" t="s">
        <v>10</v>
      </c>
      <c r="B9" s="3"/>
    </row>
    <row r="10" spans="1:2" ht="27" x14ac:dyDescent="0.5">
      <c r="A10" s="2" t="s">
        <v>152</v>
      </c>
      <c r="B10" s="3"/>
    </row>
    <row r="11" spans="1:2" ht="27" x14ac:dyDescent="0.5">
      <c r="A11" s="2" t="s">
        <v>153</v>
      </c>
      <c r="B11" s="3"/>
    </row>
    <row r="12" spans="1:2" ht="27" x14ac:dyDescent="0.5">
      <c r="A12" s="2" t="s">
        <v>154</v>
      </c>
      <c r="B12" s="3"/>
    </row>
    <row r="13" spans="1:2" ht="27" x14ac:dyDescent="0.5">
      <c r="A13" s="2" t="s">
        <v>155</v>
      </c>
      <c r="B13" s="3"/>
    </row>
    <row r="14" spans="1:2" ht="27" x14ac:dyDescent="0.5">
      <c r="A14" s="2" t="s">
        <v>13</v>
      </c>
      <c r="B14" s="222" t="s">
        <v>147</v>
      </c>
    </row>
    <row r="15" spans="1:2" ht="27" x14ac:dyDescent="0.5">
      <c r="A15" s="2" t="s">
        <v>14</v>
      </c>
      <c r="B15" s="5"/>
    </row>
    <row r="16" spans="1:2" ht="27" x14ac:dyDescent="0.75">
      <c r="A16" s="221" t="s">
        <v>156</v>
      </c>
      <c r="B16" s="223"/>
    </row>
    <row r="17" spans="1:2" ht="27" x14ac:dyDescent="0.75">
      <c r="A17" s="221" t="s">
        <v>157</v>
      </c>
      <c r="B17" s="223"/>
    </row>
    <row r="18" spans="1:2" ht="27" x14ac:dyDescent="0.75">
      <c r="A18" s="6"/>
      <c r="B18" s="6"/>
    </row>
    <row r="19" spans="1:2" ht="27" x14ac:dyDescent="0.75">
      <c r="A19" s="6"/>
      <c r="B19" s="6"/>
    </row>
    <row r="20" spans="1:2" ht="27" x14ac:dyDescent="0.75">
      <c r="A20" s="6"/>
      <c r="B20" s="6"/>
    </row>
    <row r="21" spans="1:2" ht="27" x14ac:dyDescent="0.75">
      <c r="A21" s="6"/>
      <c r="B21" s="6"/>
    </row>
    <row r="22" spans="1:2" ht="27" x14ac:dyDescent="0.75">
      <c r="A22" s="6"/>
      <c r="B22" s="6"/>
    </row>
    <row r="23" spans="1:2" ht="27" x14ac:dyDescent="0.75">
      <c r="A23" s="6"/>
      <c r="B23" s="6"/>
    </row>
    <row r="24" spans="1:2" ht="27" x14ac:dyDescent="0.75">
      <c r="A24" s="6"/>
      <c r="B24" s="6"/>
    </row>
    <row r="25" spans="1:2" ht="27" x14ac:dyDescent="0.75">
      <c r="A25" s="6"/>
      <c r="B25" s="6"/>
    </row>
    <row r="26" spans="1:2" ht="27" x14ac:dyDescent="0.75">
      <c r="A26" s="6"/>
      <c r="B26" s="6"/>
    </row>
    <row r="27" spans="1:2" ht="27" x14ac:dyDescent="0.75">
      <c r="A27" s="6"/>
      <c r="B27" s="6"/>
    </row>
    <row r="28" spans="1:2" ht="27" x14ac:dyDescent="0.75">
      <c r="A28" s="7" t="s">
        <v>15</v>
      </c>
      <c r="B28" s="8" t="s">
        <v>16</v>
      </c>
    </row>
    <row r="29" spans="1:2" ht="27" x14ac:dyDescent="0.75">
      <c r="A29" s="7" t="s">
        <v>17</v>
      </c>
      <c r="B29" s="8" t="s">
        <v>18</v>
      </c>
    </row>
    <row r="30" spans="1:2" x14ac:dyDescent="0.5">
      <c r="A30" s="9"/>
      <c r="B30" s="10"/>
    </row>
  </sheetData>
  <sheetProtection algorithmName="SHA-512" hashValue="qXHQv15SyfZvX+4d+lEXUWLBdCsD6EPhs81OYbuuh9xFsxuMe9Mj2bK6IcfYniyheHDaQtOY27BMgDSOlQlGpQ==" saltValue="/eBvMNoJ9Qf+mfOhjjnFtA==" spinCount="100000" sheet="1" objects="1" scenarios="1"/>
  <mergeCells count="2">
    <mergeCell ref="A2:B2"/>
    <mergeCell ref="A1:B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K72"/>
  <sheetViews>
    <sheetView showZeros="0" view="pageBreakPreview" zoomScaleNormal="100" zoomScaleSheetLayoutView="10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T4" sqref="T4:AB4"/>
    </sheetView>
  </sheetViews>
  <sheetFormatPr defaultColWidth="9" defaultRowHeight="21" x14ac:dyDescent="0.25"/>
  <cols>
    <col min="1" max="1" width="4.69921875" style="12" customWidth="1"/>
    <col min="2" max="2" width="10" style="12" customWidth="1"/>
    <col min="3" max="3" width="25.69921875" style="12" customWidth="1"/>
    <col min="4" max="33" width="4" style="180" customWidth="1"/>
    <col min="34" max="34" width="4.69921875" style="180" customWidth="1"/>
    <col min="35" max="36" width="4.69921875" style="20" customWidth="1"/>
    <col min="37" max="16384" width="9" style="12"/>
  </cols>
  <sheetData>
    <row r="1" spans="1:37" ht="30" x14ac:dyDescent="0.25">
      <c r="A1" s="429" t="s">
        <v>3</v>
      </c>
      <c r="B1" s="429"/>
      <c r="C1" s="429"/>
      <c r="D1" s="429"/>
      <c r="E1" s="429"/>
      <c r="F1" s="429"/>
      <c r="G1" s="429"/>
      <c r="H1" s="429"/>
      <c r="I1" s="429"/>
      <c r="J1" s="429"/>
      <c r="K1" s="429"/>
      <c r="L1" s="429"/>
      <c r="M1" s="429"/>
      <c r="N1" s="429"/>
      <c r="O1" s="429"/>
      <c r="P1" s="429"/>
      <c r="Q1" s="429"/>
      <c r="R1" s="429"/>
      <c r="S1" s="429"/>
      <c r="T1" s="429"/>
      <c r="U1" s="429"/>
      <c r="V1" s="429"/>
      <c r="W1" s="429"/>
      <c r="X1" s="429"/>
      <c r="Y1" s="429"/>
      <c r="Z1" s="429"/>
      <c r="AA1" s="429"/>
      <c r="AB1" s="429"/>
      <c r="AC1" s="429"/>
      <c r="AD1" s="429"/>
      <c r="AE1" s="429"/>
      <c r="AF1" s="429"/>
      <c r="AG1" s="429"/>
      <c r="AH1" s="429"/>
      <c r="AI1" s="429"/>
      <c r="AJ1" s="429"/>
      <c r="AK1" s="429"/>
    </row>
    <row r="2" spans="1:37" ht="24.6" x14ac:dyDescent="0.25">
      <c r="A2" s="430" t="s">
        <v>5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  <c r="R2" s="430"/>
      <c r="S2" s="430"/>
      <c r="T2" s="430"/>
      <c r="U2" s="430"/>
      <c r="V2" s="430"/>
      <c r="W2" s="430"/>
      <c r="X2" s="430"/>
      <c r="Y2" s="430"/>
      <c r="Z2" s="430"/>
      <c r="AA2" s="430"/>
      <c r="AB2" s="430"/>
      <c r="AC2" s="430"/>
      <c r="AD2" s="430"/>
      <c r="AE2" s="430"/>
      <c r="AF2" s="430"/>
      <c r="AG2" s="430"/>
      <c r="AH2" s="430"/>
      <c r="AI2" s="430"/>
      <c r="AJ2" s="430"/>
      <c r="AK2" s="430"/>
    </row>
    <row r="3" spans="1:37" ht="24.6" x14ac:dyDescent="0.25">
      <c r="A3" s="430" t="str">
        <f>"แบบบันทึกการเข้าเรียนกลุ่มสาระการเรียนรู้"&amp;" "&amp;ข้อมูลพื้นฐาน!B7&amp;"  รหัสรายวิชา "&amp;ข้อมูลพื้นฐาน!B8&amp;" รายวิชา "&amp;ข้อมูลพื้นฐาน!B9&amp;"   "&amp;ข้อมูลพื้นฐาน!B5</f>
        <v xml:space="preserve">แบบบันทึกการเข้าเรียนกลุ่มสาระการเรียนรู้   รหัสรายวิชา  รายวิชา    ปีการศึกษา </v>
      </c>
      <c r="B3" s="430"/>
      <c r="C3" s="430"/>
      <c r="D3" s="430"/>
      <c r="E3" s="430"/>
      <c r="F3" s="430"/>
      <c r="G3" s="430"/>
      <c r="H3" s="430"/>
      <c r="I3" s="430"/>
      <c r="J3" s="430"/>
      <c r="K3" s="430"/>
      <c r="L3" s="430"/>
      <c r="M3" s="430"/>
      <c r="N3" s="430"/>
      <c r="O3" s="430"/>
      <c r="P3" s="430"/>
      <c r="Q3" s="430"/>
      <c r="R3" s="430"/>
      <c r="S3" s="430"/>
      <c r="T3" s="430"/>
      <c r="U3" s="430"/>
      <c r="V3" s="430"/>
      <c r="W3" s="430"/>
      <c r="X3" s="430"/>
      <c r="Y3" s="430"/>
      <c r="Z3" s="430"/>
      <c r="AA3" s="430"/>
      <c r="AB3" s="430"/>
      <c r="AC3" s="430"/>
      <c r="AD3" s="430"/>
      <c r="AE3" s="430"/>
      <c r="AF3" s="430"/>
      <c r="AG3" s="430"/>
      <c r="AH3" s="430"/>
      <c r="AI3" s="430"/>
      <c r="AJ3" s="430"/>
      <c r="AK3" s="430"/>
    </row>
    <row r="4" spans="1:37" ht="24.6" x14ac:dyDescent="0.25">
      <c r="A4" s="441" t="str">
        <f>ข้อมูลพื้นฐาน!B6&amp;"  "</f>
        <v xml:space="preserve">ชั้นประถมศึกษาปีที่   </v>
      </c>
      <c r="B4" s="441"/>
      <c r="C4" s="441"/>
      <c r="D4" s="441"/>
      <c r="E4" s="441"/>
      <c r="F4" s="441"/>
      <c r="G4" s="442" t="str">
        <f>"  ครูผู้สอน "&amp;ข้อมูลพื้นฐาน!B11</f>
        <v xml:space="preserve">  ครูผู้สอน </v>
      </c>
      <c r="H4" s="442"/>
      <c r="I4" s="442"/>
      <c r="J4" s="442"/>
      <c r="K4" s="442"/>
      <c r="L4" s="442"/>
      <c r="M4" s="442"/>
      <c r="N4" s="442"/>
      <c r="O4" s="442"/>
      <c r="P4" s="442"/>
      <c r="Q4" s="442"/>
      <c r="R4" s="442"/>
      <c r="S4" s="442"/>
      <c r="T4" s="441"/>
      <c r="U4" s="441"/>
      <c r="V4" s="441"/>
      <c r="W4" s="441"/>
      <c r="X4" s="441"/>
      <c r="Y4" s="441"/>
      <c r="Z4" s="441"/>
      <c r="AA4" s="441"/>
      <c r="AB4" s="441"/>
      <c r="AC4" s="440"/>
      <c r="AD4" s="440"/>
      <c r="AE4" s="440"/>
      <c r="AF4" s="440"/>
      <c r="AG4" s="440"/>
      <c r="AH4" s="440"/>
      <c r="AI4" s="440"/>
      <c r="AJ4" s="440"/>
      <c r="AK4" s="440"/>
    </row>
    <row r="5" spans="1:37" ht="14.25" customHeight="1" x14ac:dyDescent="0.25">
      <c r="A5" s="418" t="s">
        <v>44</v>
      </c>
      <c r="B5" s="421" t="s">
        <v>47</v>
      </c>
      <c r="C5" s="424" t="s">
        <v>49</v>
      </c>
      <c r="D5" s="431" t="s">
        <v>130</v>
      </c>
      <c r="E5" s="432"/>
      <c r="F5" s="432"/>
      <c r="G5" s="432"/>
      <c r="H5" s="432"/>
      <c r="I5" s="432"/>
      <c r="J5" s="432"/>
      <c r="K5" s="432"/>
      <c r="L5" s="432"/>
      <c r="M5" s="432"/>
      <c r="N5" s="432"/>
      <c r="O5" s="432"/>
      <c r="P5" s="432"/>
      <c r="Q5" s="432"/>
      <c r="R5" s="432"/>
      <c r="S5" s="432"/>
      <c r="T5" s="431" t="s">
        <v>130</v>
      </c>
      <c r="U5" s="432"/>
      <c r="V5" s="432"/>
      <c r="W5" s="432"/>
      <c r="X5" s="432"/>
      <c r="Y5" s="432"/>
      <c r="Z5" s="432"/>
      <c r="AA5" s="432"/>
      <c r="AB5" s="432"/>
      <c r="AC5" s="432"/>
      <c r="AD5" s="432"/>
      <c r="AE5" s="432"/>
      <c r="AF5" s="432"/>
      <c r="AG5" s="432"/>
      <c r="AH5" s="432"/>
      <c r="AI5" s="432"/>
      <c r="AJ5" s="437"/>
    </row>
    <row r="6" spans="1:37" ht="14.25" customHeight="1" x14ac:dyDescent="0.25">
      <c r="A6" s="419"/>
      <c r="B6" s="422"/>
      <c r="C6" s="425"/>
      <c r="D6" s="433"/>
      <c r="E6" s="434"/>
      <c r="F6" s="434"/>
      <c r="G6" s="434"/>
      <c r="H6" s="434"/>
      <c r="I6" s="434"/>
      <c r="J6" s="434"/>
      <c r="K6" s="434"/>
      <c r="L6" s="434"/>
      <c r="M6" s="434"/>
      <c r="N6" s="434"/>
      <c r="O6" s="434"/>
      <c r="P6" s="434"/>
      <c r="Q6" s="434"/>
      <c r="R6" s="434"/>
      <c r="S6" s="434"/>
      <c r="T6" s="433"/>
      <c r="U6" s="434"/>
      <c r="V6" s="434"/>
      <c r="W6" s="434"/>
      <c r="X6" s="434"/>
      <c r="Y6" s="434"/>
      <c r="Z6" s="434"/>
      <c r="AA6" s="434"/>
      <c r="AB6" s="434"/>
      <c r="AC6" s="434"/>
      <c r="AD6" s="434"/>
      <c r="AE6" s="434"/>
      <c r="AF6" s="434"/>
      <c r="AG6" s="434"/>
      <c r="AH6" s="434"/>
      <c r="AI6" s="434"/>
      <c r="AJ6" s="438"/>
    </row>
    <row r="7" spans="1:37" ht="18.75" customHeight="1" x14ac:dyDescent="0.25">
      <c r="A7" s="419"/>
      <c r="B7" s="422"/>
      <c r="C7" s="425"/>
      <c r="D7" s="435"/>
      <c r="E7" s="436"/>
      <c r="F7" s="436"/>
      <c r="G7" s="436"/>
      <c r="H7" s="436"/>
      <c r="I7" s="436"/>
      <c r="J7" s="436"/>
      <c r="K7" s="436"/>
      <c r="L7" s="436"/>
      <c r="M7" s="436"/>
      <c r="N7" s="436"/>
      <c r="O7" s="436"/>
      <c r="P7" s="436"/>
      <c r="Q7" s="436"/>
      <c r="R7" s="436"/>
      <c r="S7" s="436"/>
      <c r="T7" s="435"/>
      <c r="U7" s="436"/>
      <c r="V7" s="436"/>
      <c r="W7" s="436"/>
      <c r="X7" s="436"/>
      <c r="Y7" s="436"/>
      <c r="Z7" s="436"/>
      <c r="AA7" s="436"/>
      <c r="AB7" s="436"/>
      <c r="AC7" s="436"/>
      <c r="AD7" s="436"/>
      <c r="AE7" s="436"/>
      <c r="AF7" s="436"/>
      <c r="AG7" s="436"/>
      <c r="AH7" s="436"/>
      <c r="AI7" s="436"/>
      <c r="AJ7" s="439"/>
    </row>
    <row r="8" spans="1:37" ht="18.75" customHeight="1" x14ac:dyDescent="0.25">
      <c r="A8" s="419"/>
      <c r="B8" s="422"/>
      <c r="C8" s="425"/>
      <c r="D8" s="84">
        <v>1</v>
      </c>
      <c r="E8" s="84">
        <v>2</v>
      </c>
      <c r="F8" s="84">
        <v>3</v>
      </c>
      <c r="G8" s="84">
        <v>4</v>
      </c>
      <c r="H8" s="84">
        <v>5</v>
      </c>
      <c r="I8" s="84">
        <v>6</v>
      </c>
      <c r="J8" s="84">
        <v>7</v>
      </c>
      <c r="K8" s="84">
        <v>8</v>
      </c>
      <c r="L8" s="84">
        <v>9</v>
      </c>
      <c r="M8" s="84">
        <v>10</v>
      </c>
      <c r="N8" s="84">
        <v>11</v>
      </c>
      <c r="O8" s="84">
        <v>12</v>
      </c>
      <c r="P8" s="84">
        <v>13</v>
      </c>
      <c r="Q8" s="84">
        <v>14</v>
      </c>
      <c r="R8" s="84">
        <v>15</v>
      </c>
      <c r="S8" s="84">
        <v>16</v>
      </c>
      <c r="T8" s="84">
        <v>17</v>
      </c>
      <c r="U8" s="84">
        <v>18</v>
      </c>
      <c r="V8" s="84">
        <v>19</v>
      </c>
      <c r="W8" s="84">
        <v>20</v>
      </c>
      <c r="X8" s="84">
        <v>21</v>
      </c>
      <c r="Y8" s="84">
        <v>22</v>
      </c>
      <c r="Z8" s="84">
        <v>23</v>
      </c>
      <c r="AA8" s="84">
        <v>24</v>
      </c>
      <c r="AB8" s="84">
        <v>25</v>
      </c>
      <c r="AC8" s="84">
        <v>26</v>
      </c>
      <c r="AD8" s="84">
        <v>27</v>
      </c>
      <c r="AE8" s="84">
        <v>28</v>
      </c>
      <c r="AF8" s="84">
        <v>29</v>
      </c>
      <c r="AG8" s="84">
        <v>30</v>
      </c>
      <c r="AH8" s="427" t="s">
        <v>106</v>
      </c>
      <c r="AI8" s="407" t="s">
        <v>107</v>
      </c>
      <c r="AJ8" s="409" t="s">
        <v>105</v>
      </c>
    </row>
    <row r="9" spans="1:37" ht="18.75" customHeight="1" x14ac:dyDescent="0.25">
      <c r="A9" s="420"/>
      <c r="B9" s="423"/>
      <c r="C9" s="426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E9" s="170"/>
      <c r="AF9" s="170"/>
      <c r="AG9" s="170"/>
      <c r="AH9" s="428"/>
      <c r="AI9" s="408"/>
      <c r="AJ9" s="410"/>
    </row>
    <row r="10" spans="1:37" ht="17.25" customHeight="1" x14ac:dyDescent="0.25">
      <c r="A10" s="86">
        <f>ปพ.5!A7</f>
        <v>0</v>
      </c>
      <c r="B10" s="87">
        <f>ปพ.5!B7</f>
        <v>0</v>
      </c>
      <c r="C10" s="171">
        <f>ปพ.5!D7</f>
        <v>0</v>
      </c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V10" s="172"/>
      <c r="W10" s="172"/>
      <c r="X10" s="172"/>
      <c r="Y10" s="172"/>
      <c r="Z10" s="172"/>
      <c r="AA10" s="172"/>
      <c r="AB10" s="172"/>
      <c r="AC10" s="172"/>
      <c r="AD10" s="172"/>
      <c r="AE10" s="172"/>
      <c r="AF10" s="172"/>
      <c r="AG10" s="172"/>
      <c r="AH10" s="173">
        <f t="shared" ref="AH10:AH55" si="0">COUNTIF(D10:AG10,"ขาด")</f>
        <v>0</v>
      </c>
      <c r="AI10" s="174">
        <f t="shared" ref="AI10:AI55" si="1">COUNTIF(D10:AG10,"ลา")</f>
        <v>0</v>
      </c>
      <c r="AJ10" s="175">
        <f t="shared" ref="AJ10:AJ55" si="2">COUNTIF(D10:AG10,"มา")</f>
        <v>0</v>
      </c>
    </row>
    <row r="11" spans="1:37" ht="17.25" customHeight="1" x14ac:dyDescent="0.25">
      <c r="A11" s="86">
        <f>ปพ.5!A8</f>
        <v>0</v>
      </c>
      <c r="B11" s="87">
        <f>ปพ.5!B8</f>
        <v>0</v>
      </c>
      <c r="C11" s="171">
        <f>ปพ.5!D8</f>
        <v>0</v>
      </c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3">
        <f t="shared" si="0"/>
        <v>0</v>
      </c>
      <c r="AI11" s="174">
        <f t="shared" si="1"/>
        <v>0</v>
      </c>
      <c r="AJ11" s="175">
        <f t="shared" si="2"/>
        <v>0</v>
      </c>
    </row>
    <row r="12" spans="1:37" ht="17.25" customHeight="1" x14ac:dyDescent="0.25">
      <c r="A12" s="86">
        <f>ปพ.5!A9</f>
        <v>0</v>
      </c>
      <c r="B12" s="87">
        <f>ปพ.5!B9</f>
        <v>0</v>
      </c>
      <c r="C12" s="171">
        <f>ปพ.5!D9</f>
        <v>0</v>
      </c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  <c r="AA12" s="172"/>
      <c r="AB12" s="172"/>
      <c r="AC12" s="172"/>
      <c r="AD12" s="172"/>
      <c r="AE12" s="172"/>
      <c r="AF12" s="172"/>
      <c r="AG12" s="172"/>
      <c r="AH12" s="173">
        <f t="shared" si="0"/>
        <v>0</v>
      </c>
      <c r="AI12" s="174">
        <f t="shared" si="1"/>
        <v>0</v>
      </c>
      <c r="AJ12" s="175">
        <f t="shared" si="2"/>
        <v>0</v>
      </c>
    </row>
    <row r="13" spans="1:37" ht="17.25" customHeight="1" x14ac:dyDescent="0.25">
      <c r="A13" s="86">
        <f>ปพ.5!A10</f>
        <v>0</v>
      </c>
      <c r="B13" s="87">
        <f>ปพ.5!B10</f>
        <v>0</v>
      </c>
      <c r="C13" s="171">
        <f>ปพ.5!D10</f>
        <v>0</v>
      </c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2"/>
      <c r="AH13" s="173">
        <f t="shared" si="0"/>
        <v>0</v>
      </c>
      <c r="AI13" s="174">
        <f t="shared" si="1"/>
        <v>0</v>
      </c>
      <c r="AJ13" s="175">
        <f t="shared" si="2"/>
        <v>0</v>
      </c>
    </row>
    <row r="14" spans="1:37" ht="17.25" customHeight="1" x14ac:dyDescent="0.25">
      <c r="A14" s="86">
        <f>ปพ.5!A11</f>
        <v>0</v>
      </c>
      <c r="B14" s="87">
        <f>ปพ.5!B11</f>
        <v>0</v>
      </c>
      <c r="C14" s="171">
        <f>ปพ.5!D11</f>
        <v>0</v>
      </c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3">
        <f t="shared" si="0"/>
        <v>0</v>
      </c>
      <c r="AI14" s="174">
        <f t="shared" si="1"/>
        <v>0</v>
      </c>
      <c r="AJ14" s="175">
        <f t="shared" si="2"/>
        <v>0</v>
      </c>
    </row>
    <row r="15" spans="1:37" ht="17.25" customHeight="1" x14ac:dyDescent="0.25">
      <c r="A15" s="86">
        <f>ปพ.5!A12</f>
        <v>0</v>
      </c>
      <c r="B15" s="87">
        <f>ปพ.5!B12</f>
        <v>0</v>
      </c>
      <c r="C15" s="171">
        <f>ปพ.5!D12</f>
        <v>0</v>
      </c>
      <c r="D15" s="172"/>
      <c r="E15" s="172"/>
      <c r="F15" s="172"/>
      <c r="G15" s="172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2"/>
      <c r="U15" s="172"/>
      <c r="V15" s="172"/>
      <c r="W15" s="172"/>
      <c r="X15" s="172"/>
      <c r="Y15" s="172"/>
      <c r="Z15" s="172"/>
      <c r="AA15" s="172"/>
      <c r="AB15" s="172"/>
      <c r="AC15" s="172"/>
      <c r="AD15" s="172"/>
      <c r="AE15" s="172"/>
      <c r="AF15" s="172"/>
      <c r="AG15" s="172"/>
      <c r="AH15" s="173">
        <f t="shared" si="0"/>
        <v>0</v>
      </c>
      <c r="AI15" s="174">
        <f t="shared" si="1"/>
        <v>0</v>
      </c>
      <c r="AJ15" s="175">
        <f t="shared" si="2"/>
        <v>0</v>
      </c>
    </row>
    <row r="16" spans="1:37" ht="17.25" customHeight="1" x14ac:dyDescent="0.25">
      <c r="A16" s="86">
        <f>ปพ.5!A13</f>
        <v>0</v>
      </c>
      <c r="B16" s="87">
        <f>ปพ.5!B13</f>
        <v>0</v>
      </c>
      <c r="C16" s="171">
        <f>ปพ.5!D13</f>
        <v>0</v>
      </c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  <c r="AF16" s="172"/>
      <c r="AG16" s="172"/>
      <c r="AH16" s="173">
        <f t="shared" si="0"/>
        <v>0</v>
      </c>
      <c r="AI16" s="174">
        <f t="shared" si="1"/>
        <v>0</v>
      </c>
      <c r="AJ16" s="175">
        <f t="shared" si="2"/>
        <v>0</v>
      </c>
    </row>
    <row r="17" spans="1:36" ht="17.25" customHeight="1" x14ac:dyDescent="0.25">
      <c r="A17" s="86">
        <f>ปพ.5!A14</f>
        <v>0</v>
      </c>
      <c r="B17" s="87">
        <f>ปพ.5!B14</f>
        <v>0</v>
      </c>
      <c r="C17" s="171">
        <f>ปพ.5!D14</f>
        <v>0</v>
      </c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172"/>
      <c r="AE17" s="172"/>
      <c r="AF17" s="172"/>
      <c r="AG17" s="172"/>
      <c r="AH17" s="173">
        <f t="shared" si="0"/>
        <v>0</v>
      </c>
      <c r="AI17" s="174">
        <f t="shared" si="1"/>
        <v>0</v>
      </c>
      <c r="AJ17" s="175">
        <f t="shared" si="2"/>
        <v>0</v>
      </c>
    </row>
    <row r="18" spans="1:36" ht="17.25" customHeight="1" x14ac:dyDescent="0.25">
      <c r="A18" s="86">
        <f>ปพ.5!A15</f>
        <v>0</v>
      </c>
      <c r="B18" s="87">
        <f>ปพ.5!B15</f>
        <v>0</v>
      </c>
      <c r="C18" s="171">
        <f>ปพ.5!D15</f>
        <v>0</v>
      </c>
      <c r="D18" s="172"/>
      <c r="E18" s="172"/>
      <c r="F18" s="172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2"/>
      <c r="AH18" s="173">
        <f t="shared" si="0"/>
        <v>0</v>
      </c>
      <c r="AI18" s="174">
        <f t="shared" si="1"/>
        <v>0</v>
      </c>
      <c r="AJ18" s="175">
        <f t="shared" si="2"/>
        <v>0</v>
      </c>
    </row>
    <row r="19" spans="1:36" ht="17.25" customHeight="1" x14ac:dyDescent="0.25">
      <c r="A19" s="86">
        <f>ปพ.5!A16</f>
        <v>0</v>
      </c>
      <c r="B19" s="87">
        <f>ปพ.5!B16</f>
        <v>0</v>
      </c>
      <c r="C19" s="171">
        <f>ปพ.5!D16</f>
        <v>0</v>
      </c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3">
        <f t="shared" si="0"/>
        <v>0</v>
      </c>
      <c r="AI19" s="174">
        <f t="shared" si="1"/>
        <v>0</v>
      </c>
      <c r="AJ19" s="175">
        <f t="shared" si="2"/>
        <v>0</v>
      </c>
    </row>
    <row r="20" spans="1:36" ht="17.25" customHeight="1" x14ac:dyDescent="0.25">
      <c r="A20" s="86">
        <f>ปพ.5!A17</f>
        <v>0</v>
      </c>
      <c r="B20" s="87">
        <f>ปพ.5!B17</f>
        <v>0</v>
      </c>
      <c r="C20" s="171">
        <f>ปพ.5!D17</f>
        <v>0</v>
      </c>
      <c r="D20" s="172"/>
      <c r="E20" s="172"/>
      <c r="F20" s="172"/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172"/>
      <c r="AA20" s="172"/>
      <c r="AB20" s="172"/>
      <c r="AC20" s="172"/>
      <c r="AD20" s="172"/>
      <c r="AE20" s="172"/>
      <c r="AF20" s="172"/>
      <c r="AG20" s="172"/>
      <c r="AH20" s="173">
        <f t="shared" si="0"/>
        <v>0</v>
      </c>
      <c r="AI20" s="174">
        <f t="shared" si="1"/>
        <v>0</v>
      </c>
      <c r="AJ20" s="175">
        <f t="shared" si="2"/>
        <v>0</v>
      </c>
    </row>
    <row r="21" spans="1:36" ht="17.25" customHeight="1" x14ac:dyDescent="0.25">
      <c r="A21" s="86">
        <f>ปพ.5!A18</f>
        <v>0</v>
      </c>
      <c r="B21" s="87">
        <f>ปพ.5!B18</f>
        <v>0</v>
      </c>
      <c r="C21" s="171">
        <f>ปพ.5!D18</f>
        <v>0</v>
      </c>
      <c r="D21" s="172"/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2"/>
      <c r="U21" s="172"/>
      <c r="V21" s="172"/>
      <c r="W21" s="172"/>
      <c r="X21" s="172"/>
      <c r="Y21" s="172"/>
      <c r="Z21" s="172"/>
      <c r="AA21" s="172"/>
      <c r="AB21" s="172"/>
      <c r="AC21" s="172"/>
      <c r="AD21" s="172"/>
      <c r="AE21" s="172"/>
      <c r="AF21" s="172"/>
      <c r="AG21" s="172"/>
      <c r="AH21" s="173">
        <f t="shared" si="0"/>
        <v>0</v>
      </c>
      <c r="AI21" s="174">
        <f t="shared" si="1"/>
        <v>0</v>
      </c>
      <c r="AJ21" s="175">
        <f t="shared" si="2"/>
        <v>0</v>
      </c>
    </row>
    <row r="22" spans="1:36" ht="17.25" customHeight="1" x14ac:dyDescent="0.25">
      <c r="A22" s="86">
        <f>ปพ.5!A19</f>
        <v>0</v>
      </c>
      <c r="B22" s="87">
        <f>ปพ.5!B19</f>
        <v>0</v>
      </c>
      <c r="C22" s="171">
        <f>ปพ.5!D19</f>
        <v>0</v>
      </c>
      <c r="D22" s="172"/>
      <c r="E22" s="172"/>
      <c r="F22" s="172"/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2"/>
      <c r="U22" s="172"/>
      <c r="V22" s="172"/>
      <c r="W22" s="172"/>
      <c r="X22" s="172"/>
      <c r="Y22" s="172"/>
      <c r="Z22" s="172"/>
      <c r="AA22" s="172"/>
      <c r="AB22" s="172"/>
      <c r="AC22" s="172"/>
      <c r="AD22" s="172"/>
      <c r="AE22" s="172"/>
      <c r="AF22" s="172"/>
      <c r="AG22" s="172"/>
      <c r="AH22" s="173">
        <f t="shared" si="0"/>
        <v>0</v>
      </c>
      <c r="AI22" s="174">
        <f t="shared" si="1"/>
        <v>0</v>
      </c>
      <c r="AJ22" s="175">
        <f t="shared" si="2"/>
        <v>0</v>
      </c>
    </row>
    <row r="23" spans="1:36" ht="17.25" customHeight="1" x14ac:dyDescent="0.25">
      <c r="A23" s="86">
        <f>ปพ.5!A20</f>
        <v>0</v>
      </c>
      <c r="B23" s="87">
        <f>ปพ.5!B20</f>
        <v>0</v>
      </c>
      <c r="C23" s="171">
        <f>ปพ.5!D20</f>
        <v>0</v>
      </c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172"/>
      <c r="AH23" s="173">
        <f t="shared" si="0"/>
        <v>0</v>
      </c>
      <c r="AI23" s="174">
        <f t="shared" si="1"/>
        <v>0</v>
      </c>
      <c r="AJ23" s="175">
        <f t="shared" si="2"/>
        <v>0</v>
      </c>
    </row>
    <row r="24" spans="1:36" ht="17.25" customHeight="1" x14ac:dyDescent="0.25">
      <c r="A24" s="86">
        <f>ปพ.5!A21</f>
        <v>0</v>
      </c>
      <c r="B24" s="87">
        <f>ปพ.5!B21</f>
        <v>0</v>
      </c>
      <c r="C24" s="171">
        <f>ปพ.5!D21</f>
        <v>0</v>
      </c>
      <c r="D24" s="172"/>
      <c r="E24" s="172"/>
      <c r="F24" s="172"/>
      <c r="G24" s="172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2"/>
      <c r="U24" s="172"/>
      <c r="V24" s="172"/>
      <c r="W24" s="172"/>
      <c r="X24" s="172"/>
      <c r="Y24" s="172"/>
      <c r="Z24" s="172"/>
      <c r="AA24" s="172"/>
      <c r="AB24" s="172"/>
      <c r="AC24" s="172"/>
      <c r="AD24" s="172"/>
      <c r="AE24" s="172"/>
      <c r="AF24" s="172"/>
      <c r="AG24" s="172"/>
      <c r="AH24" s="173">
        <f t="shared" si="0"/>
        <v>0</v>
      </c>
      <c r="AI24" s="174">
        <f t="shared" si="1"/>
        <v>0</v>
      </c>
      <c r="AJ24" s="175">
        <f t="shared" si="2"/>
        <v>0</v>
      </c>
    </row>
    <row r="25" spans="1:36" ht="17.25" customHeight="1" x14ac:dyDescent="0.25">
      <c r="A25" s="86">
        <f>ปพ.5!A22</f>
        <v>0</v>
      </c>
      <c r="B25" s="87">
        <f>ปพ.5!B22</f>
        <v>0</v>
      </c>
      <c r="C25" s="171">
        <f>ปพ.5!D22</f>
        <v>0</v>
      </c>
      <c r="D25" s="172"/>
      <c r="E25" s="172"/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2"/>
      <c r="U25" s="172"/>
      <c r="V25" s="172"/>
      <c r="W25" s="172"/>
      <c r="X25" s="172"/>
      <c r="Y25" s="172"/>
      <c r="Z25" s="172"/>
      <c r="AA25" s="172"/>
      <c r="AB25" s="172"/>
      <c r="AC25" s="172"/>
      <c r="AD25" s="172"/>
      <c r="AE25" s="172"/>
      <c r="AF25" s="172"/>
      <c r="AG25" s="172"/>
      <c r="AH25" s="173">
        <f t="shared" si="0"/>
        <v>0</v>
      </c>
      <c r="AI25" s="174">
        <f t="shared" si="1"/>
        <v>0</v>
      </c>
      <c r="AJ25" s="175">
        <f t="shared" si="2"/>
        <v>0</v>
      </c>
    </row>
    <row r="26" spans="1:36" ht="17.25" customHeight="1" x14ac:dyDescent="0.25">
      <c r="A26" s="86">
        <f>ปพ.5!A23</f>
        <v>0</v>
      </c>
      <c r="B26" s="87">
        <f>ปพ.5!B23</f>
        <v>0</v>
      </c>
      <c r="C26" s="171">
        <f>ปพ.5!D23</f>
        <v>0</v>
      </c>
      <c r="D26" s="172"/>
      <c r="E26" s="172"/>
      <c r="F26" s="172"/>
      <c r="G26" s="172"/>
      <c r="H26" s="172"/>
      <c r="I26" s="172"/>
      <c r="J26" s="172"/>
      <c r="K26" s="172"/>
      <c r="L26" s="172"/>
      <c r="M26" s="172"/>
      <c r="N26" s="172"/>
      <c r="O26" s="172"/>
      <c r="P26" s="172"/>
      <c r="Q26" s="172"/>
      <c r="R26" s="172"/>
      <c r="S26" s="172"/>
      <c r="T26" s="172"/>
      <c r="U26" s="172"/>
      <c r="V26" s="172"/>
      <c r="W26" s="172"/>
      <c r="X26" s="172"/>
      <c r="Y26" s="172"/>
      <c r="Z26" s="172"/>
      <c r="AA26" s="172"/>
      <c r="AB26" s="172"/>
      <c r="AC26" s="172"/>
      <c r="AD26" s="172"/>
      <c r="AE26" s="172"/>
      <c r="AF26" s="172"/>
      <c r="AG26" s="172"/>
      <c r="AH26" s="173">
        <f t="shared" si="0"/>
        <v>0</v>
      </c>
      <c r="AI26" s="174">
        <f t="shared" si="1"/>
        <v>0</v>
      </c>
      <c r="AJ26" s="175">
        <f t="shared" si="2"/>
        <v>0</v>
      </c>
    </row>
    <row r="27" spans="1:36" ht="17.25" customHeight="1" x14ac:dyDescent="0.25">
      <c r="A27" s="86">
        <f>ปพ.5!A24</f>
        <v>0</v>
      </c>
      <c r="B27" s="87">
        <f>ปพ.5!B24</f>
        <v>0</v>
      </c>
      <c r="C27" s="171">
        <f>ปพ.5!D24</f>
        <v>0</v>
      </c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172"/>
      <c r="AH27" s="173">
        <f t="shared" si="0"/>
        <v>0</v>
      </c>
      <c r="AI27" s="174">
        <f t="shared" si="1"/>
        <v>0</v>
      </c>
      <c r="AJ27" s="175">
        <f t="shared" si="2"/>
        <v>0</v>
      </c>
    </row>
    <row r="28" spans="1:36" ht="17.25" customHeight="1" x14ac:dyDescent="0.25">
      <c r="A28" s="86">
        <f>ปพ.5!A25</f>
        <v>0</v>
      </c>
      <c r="B28" s="87">
        <f>ปพ.5!B25</f>
        <v>0</v>
      </c>
      <c r="C28" s="171">
        <f>ปพ.5!D25</f>
        <v>0</v>
      </c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2"/>
      <c r="AD28" s="172"/>
      <c r="AE28" s="172"/>
      <c r="AF28" s="172"/>
      <c r="AG28" s="172"/>
      <c r="AH28" s="173">
        <f t="shared" si="0"/>
        <v>0</v>
      </c>
      <c r="AI28" s="174">
        <f t="shared" si="1"/>
        <v>0</v>
      </c>
      <c r="AJ28" s="175">
        <f t="shared" si="2"/>
        <v>0</v>
      </c>
    </row>
    <row r="29" spans="1:36" ht="17.25" customHeight="1" x14ac:dyDescent="0.25">
      <c r="A29" s="86">
        <f>ปพ.5!A26</f>
        <v>0</v>
      </c>
      <c r="B29" s="87">
        <f>ปพ.5!B26</f>
        <v>0</v>
      </c>
      <c r="C29" s="171">
        <f>ปพ.5!D26</f>
        <v>0</v>
      </c>
      <c r="D29" s="172"/>
      <c r="E29" s="172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72"/>
      <c r="AH29" s="173">
        <f t="shared" si="0"/>
        <v>0</v>
      </c>
      <c r="AI29" s="174">
        <f t="shared" si="1"/>
        <v>0</v>
      </c>
      <c r="AJ29" s="175">
        <f t="shared" si="2"/>
        <v>0</v>
      </c>
    </row>
    <row r="30" spans="1:36" ht="17.25" customHeight="1" x14ac:dyDescent="0.25">
      <c r="A30" s="86">
        <f>ปพ.5!A27</f>
        <v>0</v>
      </c>
      <c r="B30" s="87">
        <f>ปพ.5!B27</f>
        <v>0</v>
      </c>
      <c r="C30" s="171">
        <f>ปพ.5!D27</f>
        <v>0</v>
      </c>
      <c r="D30" s="172"/>
      <c r="E30" s="172"/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72"/>
      <c r="AD30" s="172"/>
      <c r="AE30" s="172"/>
      <c r="AF30" s="172"/>
      <c r="AG30" s="172"/>
      <c r="AH30" s="173">
        <f t="shared" si="0"/>
        <v>0</v>
      </c>
      <c r="AI30" s="174">
        <f t="shared" si="1"/>
        <v>0</v>
      </c>
      <c r="AJ30" s="175">
        <f t="shared" si="2"/>
        <v>0</v>
      </c>
    </row>
    <row r="31" spans="1:36" ht="17.25" customHeight="1" x14ac:dyDescent="0.25">
      <c r="A31" s="86">
        <f>ปพ.5!A28</f>
        <v>0</v>
      </c>
      <c r="B31" s="87">
        <f>ปพ.5!B28</f>
        <v>0</v>
      </c>
      <c r="C31" s="171">
        <f>ปพ.5!D28</f>
        <v>0</v>
      </c>
      <c r="D31" s="172"/>
      <c r="E31" s="172"/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H31" s="173">
        <f t="shared" si="0"/>
        <v>0</v>
      </c>
      <c r="AI31" s="174">
        <f t="shared" si="1"/>
        <v>0</v>
      </c>
      <c r="AJ31" s="175">
        <f t="shared" si="2"/>
        <v>0</v>
      </c>
    </row>
    <row r="32" spans="1:36" ht="17.25" customHeight="1" x14ac:dyDescent="0.25">
      <c r="A32" s="86">
        <f>ปพ.5!A29</f>
        <v>0</v>
      </c>
      <c r="B32" s="87">
        <f>ปพ.5!B29</f>
        <v>0</v>
      </c>
      <c r="C32" s="171">
        <f>ปพ.5!D29</f>
        <v>0</v>
      </c>
      <c r="D32" s="172"/>
      <c r="E32" s="172"/>
      <c r="F32" s="172"/>
      <c r="G32" s="172"/>
      <c r="H32" s="172"/>
      <c r="I32" s="172"/>
      <c r="J32" s="172"/>
      <c r="K32" s="172"/>
      <c r="L32" s="172"/>
      <c r="M32" s="172"/>
      <c r="N32" s="172"/>
      <c r="O32" s="172"/>
      <c r="P32" s="172"/>
      <c r="Q32" s="172"/>
      <c r="R32" s="172"/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172"/>
      <c r="AH32" s="173">
        <f t="shared" si="0"/>
        <v>0</v>
      </c>
      <c r="AI32" s="174">
        <f t="shared" si="1"/>
        <v>0</v>
      </c>
      <c r="AJ32" s="175">
        <f t="shared" si="2"/>
        <v>0</v>
      </c>
    </row>
    <row r="33" spans="1:36" ht="17.25" customHeight="1" x14ac:dyDescent="0.25">
      <c r="A33" s="86">
        <f>ปพ.5!A30</f>
        <v>0</v>
      </c>
      <c r="B33" s="87">
        <f>ปพ.5!B30</f>
        <v>0</v>
      </c>
      <c r="C33" s="171">
        <f>ปพ.5!D30</f>
        <v>0</v>
      </c>
      <c r="D33" s="172"/>
      <c r="E33" s="172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2"/>
      <c r="R33" s="172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172"/>
      <c r="AD33" s="172"/>
      <c r="AE33" s="172"/>
      <c r="AF33" s="172"/>
      <c r="AG33" s="172"/>
      <c r="AH33" s="173">
        <f t="shared" si="0"/>
        <v>0</v>
      </c>
      <c r="AI33" s="174">
        <f t="shared" si="1"/>
        <v>0</v>
      </c>
      <c r="AJ33" s="175">
        <f t="shared" si="2"/>
        <v>0</v>
      </c>
    </row>
    <row r="34" spans="1:36" ht="17.25" customHeight="1" x14ac:dyDescent="0.25">
      <c r="A34" s="86">
        <f>ปพ.5!A31</f>
        <v>0</v>
      </c>
      <c r="B34" s="87">
        <f>ปพ.5!B31</f>
        <v>0</v>
      </c>
      <c r="C34" s="171">
        <f>ปพ.5!D31</f>
        <v>0</v>
      </c>
      <c r="D34" s="172"/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2"/>
      <c r="AE34" s="172"/>
      <c r="AF34" s="172"/>
      <c r="AG34" s="172"/>
      <c r="AH34" s="173">
        <f t="shared" si="0"/>
        <v>0</v>
      </c>
      <c r="AI34" s="174">
        <f t="shared" si="1"/>
        <v>0</v>
      </c>
      <c r="AJ34" s="175">
        <f t="shared" si="2"/>
        <v>0</v>
      </c>
    </row>
    <row r="35" spans="1:36" ht="17.25" customHeight="1" x14ac:dyDescent="0.25">
      <c r="A35" s="86">
        <f>ปพ.5!A32</f>
        <v>0</v>
      </c>
      <c r="B35" s="87">
        <f>ปพ.5!B32</f>
        <v>0</v>
      </c>
      <c r="C35" s="171">
        <f>ปพ.5!D32</f>
        <v>0</v>
      </c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H35" s="173">
        <f t="shared" si="0"/>
        <v>0</v>
      </c>
      <c r="AI35" s="174">
        <f t="shared" si="1"/>
        <v>0</v>
      </c>
      <c r="AJ35" s="175">
        <f t="shared" si="2"/>
        <v>0</v>
      </c>
    </row>
    <row r="36" spans="1:36" ht="17.25" customHeight="1" x14ac:dyDescent="0.25">
      <c r="A36" s="86">
        <f>ปพ.5!A33</f>
        <v>0</v>
      </c>
      <c r="B36" s="87">
        <f>ปพ.5!B33</f>
        <v>0</v>
      </c>
      <c r="C36" s="171">
        <f>ปพ.5!D33</f>
        <v>0</v>
      </c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  <c r="V36" s="172"/>
      <c r="W36" s="172"/>
      <c r="X36" s="172"/>
      <c r="Y36" s="172"/>
      <c r="Z36" s="172"/>
      <c r="AA36" s="172"/>
      <c r="AB36" s="172"/>
      <c r="AC36" s="172"/>
      <c r="AD36" s="172"/>
      <c r="AE36" s="172"/>
      <c r="AF36" s="172"/>
      <c r="AG36" s="172"/>
      <c r="AH36" s="173">
        <f t="shared" si="0"/>
        <v>0</v>
      </c>
      <c r="AI36" s="174">
        <f t="shared" si="1"/>
        <v>0</v>
      </c>
      <c r="AJ36" s="175">
        <f t="shared" si="2"/>
        <v>0</v>
      </c>
    </row>
    <row r="37" spans="1:36" ht="17.25" customHeight="1" x14ac:dyDescent="0.25">
      <c r="A37" s="86">
        <f>ปพ.5!A34</f>
        <v>0</v>
      </c>
      <c r="B37" s="87">
        <f>ปพ.5!B34</f>
        <v>0</v>
      </c>
      <c r="C37" s="171">
        <f>ปพ.5!D34</f>
        <v>0</v>
      </c>
      <c r="D37" s="172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72"/>
      <c r="Q37" s="172"/>
      <c r="R37" s="172"/>
      <c r="S37" s="172"/>
      <c r="T37" s="172"/>
      <c r="U37" s="172"/>
      <c r="V37" s="172"/>
      <c r="W37" s="172"/>
      <c r="X37" s="172"/>
      <c r="Y37" s="172"/>
      <c r="Z37" s="172"/>
      <c r="AA37" s="172"/>
      <c r="AB37" s="172"/>
      <c r="AC37" s="172"/>
      <c r="AD37" s="172"/>
      <c r="AE37" s="172"/>
      <c r="AF37" s="172"/>
      <c r="AG37" s="172"/>
      <c r="AH37" s="173">
        <f t="shared" si="0"/>
        <v>0</v>
      </c>
      <c r="AI37" s="174">
        <f t="shared" si="1"/>
        <v>0</v>
      </c>
      <c r="AJ37" s="175">
        <f t="shared" si="2"/>
        <v>0</v>
      </c>
    </row>
    <row r="38" spans="1:36" ht="17.25" customHeight="1" x14ac:dyDescent="0.25">
      <c r="A38" s="86">
        <f>ปพ.5!A35</f>
        <v>0</v>
      </c>
      <c r="B38" s="87">
        <f>ปพ.5!B35</f>
        <v>0</v>
      </c>
      <c r="C38" s="171">
        <f>ปพ.5!D35</f>
        <v>0</v>
      </c>
      <c r="D38" s="172"/>
      <c r="E38" s="172"/>
      <c r="F38" s="172"/>
      <c r="G38" s="172"/>
      <c r="H38" s="172"/>
      <c r="I38" s="172"/>
      <c r="J38" s="172"/>
      <c r="K38" s="172"/>
      <c r="L38" s="172"/>
      <c r="M38" s="172"/>
      <c r="N38" s="172"/>
      <c r="O38" s="172"/>
      <c r="P38" s="172"/>
      <c r="Q38" s="172"/>
      <c r="R38" s="172"/>
      <c r="S38" s="172"/>
      <c r="T38" s="172"/>
      <c r="U38" s="172"/>
      <c r="V38" s="172"/>
      <c r="W38" s="172"/>
      <c r="X38" s="172"/>
      <c r="Y38" s="172"/>
      <c r="Z38" s="172"/>
      <c r="AA38" s="172"/>
      <c r="AB38" s="172"/>
      <c r="AC38" s="172"/>
      <c r="AD38" s="172"/>
      <c r="AE38" s="172"/>
      <c r="AF38" s="172"/>
      <c r="AG38" s="172"/>
      <c r="AH38" s="173">
        <f t="shared" si="0"/>
        <v>0</v>
      </c>
      <c r="AI38" s="174">
        <f t="shared" si="1"/>
        <v>0</v>
      </c>
      <c r="AJ38" s="175">
        <f t="shared" si="2"/>
        <v>0</v>
      </c>
    </row>
    <row r="39" spans="1:36" ht="17.25" customHeight="1" x14ac:dyDescent="0.25">
      <c r="A39" s="86">
        <f>ปพ.5!A36</f>
        <v>0</v>
      </c>
      <c r="B39" s="87">
        <f>ปพ.5!B36</f>
        <v>0</v>
      </c>
      <c r="C39" s="171">
        <f>ปพ.5!D36</f>
        <v>0</v>
      </c>
      <c r="D39" s="172"/>
      <c r="E39" s="172"/>
      <c r="F39" s="172"/>
      <c r="G39" s="172"/>
      <c r="H39" s="172"/>
      <c r="I39" s="172"/>
      <c r="J39" s="172"/>
      <c r="K39" s="172"/>
      <c r="L39" s="172"/>
      <c r="M39" s="172"/>
      <c r="N39" s="172"/>
      <c r="O39" s="172"/>
      <c r="P39" s="172"/>
      <c r="Q39" s="172"/>
      <c r="R39" s="172"/>
      <c r="S39" s="172"/>
      <c r="T39" s="172"/>
      <c r="U39" s="172"/>
      <c r="V39" s="172"/>
      <c r="W39" s="172"/>
      <c r="X39" s="172"/>
      <c r="Y39" s="172"/>
      <c r="Z39" s="172"/>
      <c r="AA39" s="172"/>
      <c r="AB39" s="172"/>
      <c r="AC39" s="172"/>
      <c r="AD39" s="172"/>
      <c r="AE39" s="172"/>
      <c r="AF39" s="172"/>
      <c r="AG39" s="172"/>
      <c r="AH39" s="173">
        <f t="shared" si="0"/>
        <v>0</v>
      </c>
      <c r="AI39" s="174">
        <f t="shared" si="1"/>
        <v>0</v>
      </c>
      <c r="AJ39" s="175">
        <f t="shared" si="2"/>
        <v>0</v>
      </c>
    </row>
    <row r="40" spans="1:36" ht="17.25" customHeight="1" x14ac:dyDescent="0.25">
      <c r="A40" s="86">
        <f>ปพ.5!A37</f>
        <v>0</v>
      </c>
      <c r="B40" s="87">
        <f>ปพ.5!B37</f>
        <v>0</v>
      </c>
      <c r="C40" s="171">
        <f>ปพ.5!D37</f>
        <v>0</v>
      </c>
      <c r="D40" s="172"/>
      <c r="E40" s="172"/>
      <c r="F40" s="172"/>
      <c r="G40" s="172"/>
      <c r="H40" s="172"/>
      <c r="I40" s="172"/>
      <c r="J40" s="172"/>
      <c r="K40" s="172"/>
      <c r="L40" s="172"/>
      <c r="M40" s="172"/>
      <c r="N40" s="172"/>
      <c r="O40" s="172"/>
      <c r="P40" s="172"/>
      <c r="Q40" s="172"/>
      <c r="R40" s="172"/>
      <c r="S40" s="172"/>
      <c r="T40" s="172"/>
      <c r="U40" s="172"/>
      <c r="V40" s="172"/>
      <c r="W40" s="172"/>
      <c r="X40" s="172"/>
      <c r="Y40" s="172"/>
      <c r="Z40" s="172"/>
      <c r="AA40" s="172"/>
      <c r="AB40" s="172"/>
      <c r="AC40" s="172"/>
      <c r="AD40" s="172"/>
      <c r="AE40" s="172"/>
      <c r="AF40" s="172"/>
      <c r="AG40" s="172"/>
      <c r="AH40" s="173">
        <f t="shared" si="0"/>
        <v>0</v>
      </c>
      <c r="AI40" s="174">
        <f t="shared" si="1"/>
        <v>0</v>
      </c>
      <c r="AJ40" s="175">
        <f t="shared" si="2"/>
        <v>0</v>
      </c>
    </row>
    <row r="41" spans="1:36" ht="17.25" customHeight="1" x14ac:dyDescent="0.25">
      <c r="A41" s="86">
        <f>ปพ.5!A38</f>
        <v>0</v>
      </c>
      <c r="B41" s="87">
        <f>ปพ.5!B38</f>
        <v>0</v>
      </c>
      <c r="C41" s="171">
        <f>ปพ.5!D38</f>
        <v>0</v>
      </c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  <c r="V41" s="172"/>
      <c r="W41" s="172"/>
      <c r="X41" s="172"/>
      <c r="Y41" s="172"/>
      <c r="Z41" s="172"/>
      <c r="AA41" s="172"/>
      <c r="AB41" s="172"/>
      <c r="AC41" s="172"/>
      <c r="AD41" s="172"/>
      <c r="AE41" s="172"/>
      <c r="AF41" s="172"/>
      <c r="AG41" s="172"/>
      <c r="AH41" s="173">
        <f t="shared" si="0"/>
        <v>0</v>
      </c>
      <c r="AI41" s="174">
        <f t="shared" si="1"/>
        <v>0</v>
      </c>
      <c r="AJ41" s="175">
        <f t="shared" si="2"/>
        <v>0</v>
      </c>
    </row>
    <row r="42" spans="1:36" ht="17.25" customHeight="1" x14ac:dyDescent="0.25">
      <c r="A42" s="86">
        <f>ปพ.5!A39</f>
        <v>0</v>
      </c>
      <c r="B42" s="87">
        <f>ปพ.5!B39</f>
        <v>0</v>
      </c>
      <c r="C42" s="171">
        <f>ปพ.5!D39</f>
        <v>0</v>
      </c>
      <c r="D42" s="172"/>
      <c r="E42" s="172"/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72"/>
      <c r="S42" s="172"/>
      <c r="T42" s="172"/>
      <c r="U42" s="172"/>
      <c r="V42" s="172"/>
      <c r="W42" s="172"/>
      <c r="X42" s="172"/>
      <c r="Y42" s="172"/>
      <c r="Z42" s="172"/>
      <c r="AA42" s="172"/>
      <c r="AB42" s="172"/>
      <c r="AC42" s="172"/>
      <c r="AD42" s="172"/>
      <c r="AE42" s="172"/>
      <c r="AF42" s="172"/>
      <c r="AG42" s="172"/>
      <c r="AH42" s="173">
        <f t="shared" si="0"/>
        <v>0</v>
      </c>
      <c r="AI42" s="174">
        <f t="shared" si="1"/>
        <v>0</v>
      </c>
      <c r="AJ42" s="175">
        <f t="shared" si="2"/>
        <v>0</v>
      </c>
    </row>
    <row r="43" spans="1:36" ht="17.25" customHeight="1" x14ac:dyDescent="0.25">
      <c r="A43" s="86">
        <f>ปพ.5!A40</f>
        <v>0</v>
      </c>
      <c r="B43" s="87">
        <f>ปพ.5!B40</f>
        <v>0</v>
      </c>
      <c r="C43" s="171">
        <f>ปพ.5!D40</f>
        <v>0</v>
      </c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2"/>
      <c r="Q43" s="172"/>
      <c r="R43" s="172"/>
      <c r="S43" s="172"/>
      <c r="T43" s="172"/>
      <c r="U43" s="172"/>
      <c r="V43" s="172"/>
      <c r="W43" s="172"/>
      <c r="X43" s="172"/>
      <c r="Y43" s="172"/>
      <c r="Z43" s="172"/>
      <c r="AA43" s="172"/>
      <c r="AB43" s="172"/>
      <c r="AC43" s="172"/>
      <c r="AD43" s="172"/>
      <c r="AE43" s="172"/>
      <c r="AF43" s="172"/>
      <c r="AG43" s="172"/>
      <c r="AH43" s="173">
        <f t="shared" si="0"/>
        <v>0</v>
      </c>
      <c r="AI43" s="174">
        <f t="shared" si="1"/>
        <v>0</v>
      </c>
      <c r="AJ43" s="175">
        <f t="shared" si="2"/>
        <v>0</v>
      </c>
    </row>
    <row r="44" spans="1:36" ht="17.25" customHeight="1" x14ac:dyDescent="0.25">
      <c r="A44" s="86">
        <f>ปพ.5!A41</f>
        <v>0</v>
      </c>
      <c r="B44" s="87">
        <f>ปพ.5!B41</f>
        <v>0</v>
      </c>
      <c r="C44" s="171">
        <f>ปพ.5!D41</f>
        <v>0</v>
      </c>
      <c r="D44" s="172"/>
      <c r="E44" s="172"/>
      <c r="F44" s="172"/>
      <c r="G44" s="172"/>
      <c r="H44" s="172"/>
      <c r="I44" s="172"/>
      <c r="J44" s="172"/>
      <c r="K44" s="172"/>
      <c r="L44" s="172"/>
      <c r="M44" s="172"/>
      <c r="N44" s="172"/>
      <c r="O44" s="172"/>
      <c r="P44" s="172"/>
      <c r="Q44" s="172"/>
      <c r="R44" s="172"/>
      <c r="S44" s="172"/>
      <c r="T44" s="172"/>
      <c r="U44" s="172"/>
      <c r="V44" s="172"/>
      <c r="W44" s="172"/>
      <c r="X44" s="172"/>
      <c r="Y44" s="172"/>
      <c r="Z44" s="172"/>
      <c r="AA44" s="172"/>
      <c r="AB44" s="172"/>
      <c r="AC44" s="172"/>
      <c r="AD44" s="172"/>
      <c r="AE44" s="172"/>
      <c r="AF44" s="172"/>
      <c r="AG44" s="172"/>
      <c r="AH44" s="173">
        <f t="shared" si="0"/>
        <v>0</v>
      </c>
      <c r="AI44" s="174">
        <f t="shared" si="1"/>
        <v>0</v>
      </c>
      <c r="AJ44" s="175">
        <f t="shared" si="2"/>
        <v>0</v>
      </c>
    </row>
    <row r="45" spans="1:36" ht="17.25" customHeight="1" x14ac:dyDescent="0.25">
      <c r="A45" s="86">
        <f>ปพ.5!A42</f>
        <v>0</v>
      </c>
      <c r="B45" s="87">
        <f>ปพ.5!B42</f>
        <v>0</v>
      </c>
      <c r="C45" s="171">
        <f>ปพ.5!D42</f>
        <v>0</v>
      </c>
      <c r="D45" s="172"/>
      <c r="E45" s="172"/>
      <c r="F45" s="172"/>
      <c r="G45" s="172"/>
      <c r="H45" s="172"/>
      <c r="I45" s="172"/>
      <c r="J45" s="172"/>
      <c r="K45" s="172"/>
      <c r="L45" s="172"/>
      <c r="M45" s="172"/>
      <c r="N45" s="172"/>
      <c r="O45" s="172"/>
      <c r="P45" s="172"/>
      <c r="Q45" s="172"/>
      <c r="R45" s="172"/>
      <c r="S45" s="172"/>
      <c r="T45" s="172"/>
      <c r="U45" s="172"/>
      <c r="V45" s="172"/>
      <c r="W45" s="172"/>
      <c r="X45" s="172"/>
      <c r="Y45" s="172"/>
      <c r="Z45" s="172"/>
      <c r="AA45" s="172"/>
      <c r="AB45" s="172"/>
      <c r="AC45" s="172"/>
      <c r="AD45" s="172"/>
      <c r="AE45" s="172"/>
      <c r="AF45" s="172"/>
      <c r="AG45" s="172"/>
      <c r="AH45" s="173">
        <f t="shared" si="0"/>
        <v>0</v>
      </c>
      <c r="AI45" s="174">
        <f t="shared" si="1"/>
        <v>0</v>
      </c>
      <c r="AJ45" s="175">
        <f t="shared" si="2"/>
        <v>0</v>
      </c>
    </row>
    <row r="46" spans="1:36" ht="17.25" customHeight="1" x14ac:dyDescent="0.25">
      <c r="A46" s="86">
        <f>ปพ.5!A43</f>
        <v>0</v>
      </c>
      <c r="B46" s="87">
        <f>ปพ.5!B43</f>
        <v>0</v>
      </c>
      <c r="C46" s="171">
        <f>ปพ.5!D43</f>
        <v>0</v>
      </c>
      <c r="D46" s="172"/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72"/>
      <c r="P46" s="172"/>
      <c r="Q46" s="172"/>
      <c r="R46" s="172"/>
      <c r="S46" s="172"/>
      <c r="T46" s="172"/>
      <c r="U46" s="172"/>
      <c r="V46" s="172"/>
      <c r="W46" s="172"/>
      <c r="X46" s="172"/>
      <c r="Y46" s="172"/>
      <c r="Z46" s="172"/>
      <c r="AA46" s="172"/>
      <c r="AB46" s="172"/>
      <c r="AC46" s="172"/>
      <c r="AD46" s="172"/>
      <c r="AE46" s="172"/>
      <c r="AF46" s="172"/>
      <c r="AG46" s="172"/>
      <c r="AH46" s="173">
        <f t="shared" si="0"/>
        <v>0</v>
      </c>
      <c r="AI46" s="174">
        <f t="shared" si="1"/>
        <v>0</v>
      </c>
      <c r="AJ46" s="175">
        <f t="shared" si="2"/>
        <v>0</v>
      </c>
    </row>
    <row r="47" spans="1:36" ht="17.25" customHeight="1" x14ac:dyDescent="0.25">
      <c r="A47" s="86">
        <f>ปพ.5!A44</f>
        <v>0</v>
      </c>
      <c r="B47" s="87">
        <f>ปพ.5!B44</f>
        <v>0</v>
      </c>
      <c r="C47" s="171">
        <f>ปพ.5!D44</f>
        <v>0</v>
      </c>
      <c r="D47" s="172"/>
      <c r="E47" s="172"/>
      <c r="F47" s="172"/>
      <c r="G47" s="172"/>
      <c r="H47" s="172"/>
      <c r="I47" s="172"/>
      <c r="J47" s="172"/>
      <c r="K47" s="172"/>
      <c r="L47" s="172"/>
      <c r="M47" s="172"/>
      <c r="N47" s="172"/>
      <c r="O47" s="172"/>
      <c r="P47" s="172"/>
      <c r="Q47" s="172"/>
      <c r="R47" s="172"/>
      <c r="S47" s="172"/>
      <c r="T47" s="172"/>
      <c r="U47" s="172"/>
      <c r="V47" s="172"/>
      <c r="W47" s="172"/>
      <c r="X47" s="172"/>
      <c r="Y47" s="172"/>
      <c r="Z47" s="172"/>
      <c r="AA47" s="172"/>
      <c r="AB47" s="172"/>
      <c r="AC47" s="172"/>
      <c r="AD47" s="172"/>
      <c r="AE47" s="172"/>
      <c r="AF47" s="172"/>
      <c r="AG47" s="172"/>
      <c r="AH47" s="173">
        <f t="shared" si="0"/>
        <v>0</v>
      </c>
      <c r="AI47" s="174">
        <f t="shared" si="1"/>
        <v>0</v>
      </c>
      <c r="AJ47" s="175">
        <f t="shared" si="2"/>
        <v>0</v>
      </c>
    </row>
    <row r="48" spans="1:36" ht="17.25" customHeight="1" x14ac:dyDescent="0.25">
      <c r="A48" s="86">
        <f>ปพ.5!A45</f>
        <v>0</v>
      </c>
      <c r="B48" s="87">
        <f>ปพ.5!B45</f>
        <v>0</v>
      </c>
      <c r="C48" s="171">
        <f>ปพ.5!D45</f>
        <v>0</v>
      </c>
      <c r="D48" s="172"/>
      <c r="E48" s="172"/>
      <c r="F48" s="172"/>
      <c r="G48" s="172"/>
      <c r="H48" s="172"/>
      <c r="I48" s="172"/>
      <c r="J48" s="172"/>
      <c r="K48" s="172"/>
      <c r="L48" s="172"/>
      <c r="M48" s="172"/>
      <c r="N48" s="172"/>
      <c r="O48" s="172"/>
      <c r="P48" s="172"/>
      <c r="Q48" s="172"/>
      <c r="R48" s="172"/>
      <c r="S48" s="172"/>
      <c r="T48" s="172"/>
      <c r="U48" s="172"/>
      <c r="V48" s="172"/>
      <c r="W48" s="172"/>
      <c r="X48" s="172"/>
      <c r="Y48" s="172"/>
      <c r="Z48" s="172"/>
      <c r="AA48" s="172"/>
      <c r="AB48" s="172"/>
      <c r="AC48" s="172"/>
      <c r="AD48" s="172"/>
      <c r="AE48" s="172"/>
      <c r="AF48" s="172"/>
      <c r="AG48" s="172"/>
      <c r="AH48" s="173">
        <f t="shared" si="0"/>
        <v>0</v>
      </c>
      <c r="AI48" s="174">
        <f t="shared" si="1"/>
        <v>0</v>
      </c>
      <c r="AJ48" s="175">
        <f t="shared" si="2"/>
        <v>0</v>
      </c>
    </row>
    <row r="49" spans="1:36" ht="17.25" customHeight="1" x14ac:dyDescent="0.25">
      <c r="A49" s="86">
        <f>ปพ.5!A46</f>
        <v>0</v>
      </c>
      <c r="B49" s="87">
        <f>ปพ.5!B46</f>
        <v>0</v>
      </c>
      <c r="C49" s="171">
        <f>ปพ.5!D46</f>
        <v>0</v>
      </c>
      <c r="D49" s="172"/>
      <c r="E49" s="172"/>
      <c r="F49" s="172"/>
      <c r="G49" s="172"/>
      <c r="H49" s="172"/>
      <c r="I49" s="172"/>
      <c r="J49" s="172"/>
      <c r="K49" s="172"/>
      <c r="L49" s="172"/>
      <c r="M49" s="172"/>
      <c r="N49" s="172"/>
      <c r="O49" s="172"/>
      <c r="P49" s="172"/>
      <c r="Q49" s="172"/>
      <c r="R49" s="172"/>
      <c r="S49" s="172"/>
      <c r="T49" s="172"/>
      <c r="U49" s="172"/>
      <c r="V49" s="172"/>
      <c r="W49" s="172"/>
      <c r="X49" s="172"/>
      <c r="Y49" s="172"/>
      <c r="Z49" s="172"/>
      <c r="AA49" s="172"/>
      <c r="AB49" s="172"/>
      <c r="AC49" s="172"/>
      <c r="AD49" s="172"/>
      <c r="AE49" s="172"/>
      <c r="AF49" s="172"/>
      <c r="AG49" s="172"/>
      <c r="AH49" s="173">
        <f t="shared" si="0"/>
        <v>0</v>
      </c>
      <c r="AI49" s="174">
        <f t="shared" si="1"/>
        <v>0</v>
      </c>
      <c r="AJ49" s="175">
        <f t="shared" si="2"/>
        <v>0</v>
      </c>
    </row>
    <row r="50" spans="1:36" ht="17.25" customHeight="1" x14ac:dyDescent="0.25">
      <c r="A50" s="86">
        <f>ปพ.5!A47</f>
        <v>0</v>
      </c>
      <c r="B50" s="87">
        <f>ปพ.5!B47</f>
        <v>0</v>
      </c>
      <c r="C50" s="171">
        <f>ปพ.5!D47</f>
        <v>0</v>
      </c>
      <c r="D50" s="172"/>
      <c r="E50" s="172"/>
      <c r="F50" s="172"/>
      <c r="G50" s="172"/>
      <c r="H50" s="172"/>
      <c r="I50" s="172"/>
      <c r="J50" s="172"/>
      <c r="K50" s="172"/>
      <c r="L50" s="172"/>
      <c r="M50" s="172"/>
      <c r="N50" s="172"/>
      <c r="O50" s="172"/>
      <c r="P50" s="172"/>
      <c r="Q50" s="172"/>
      <c r="R50" s="172"/>
      <c r="S50" s="172"/>
      <c r="T50" s="172"/>
      <c r="U50" s="172"/>
      <c r="V50" s="172"/>
      <c r="W50" s="172"/>
      <c r="X50" s="172"/>
      <c r="Y50" s="172"/>
      <c r="Z50" s="172"/>
      <c r="AA50" s="172"/>
      <c r="AB50" s="172"/>
      <c r="AC50" s="172"/>
      <c r="AD50" s="172"/>
      <c r="AE50" s="172"/>
      <c r="AF50" s="172"/>
      <c r="AG50" s="172"/>
      <c r="AH50" s="173">
        <f t="shared" si="0"/>
        <v>0</v>
      </c>
      <c r="AI50" s="174">
        <f t="shared" si="1"/>
        <v>0</v>
      </c>
      <c r="AJ50" s="175">
        <f t="shared" si="2"/>
        <v>0</v>
      </c>
    </row>
    <row r="51" spans="1:36" ht="17.25" customHeight="1" x14ac:dyDescent="0.25">
      <c r="A51" s="86">
        <f>ปพ.5!A48</f>
        <v>0</v>
      </c>
      <c r="B51" s="87">
        <f>ปพ.5!B48</f>
        <v>0</v>
      </c>
      <c r="C51" s="171">
        <f>ปพ.5!D48</f>
        <v>0</v>
      </c>
      <c r="D51" s="172"/>
      <c r="E51" s="172"/>
      <c r="F51" s="172"/>
      <c r="G51" s="172"/>
      <c r="H51" s="172"/>
      <c r="I51" s="172"/>
      <c r="J51" s="172"/>
      <c r="K51" s="172"/>
      <c r="L51" s="172"/>
      <c r="M51" s="172"/>
      <c r="N51" s="172"/>
      <c r="O51" s="172"/>
      <c r="P51" s="172"/>
      <c r="Q51" s="172"/>
      <c r="R51" s="172"/>
      <c r="S51" s="172"/>
      <c r="T51" s="172"/>
      <c r="U51" s="172"/>
      <c r="V51" s="172"/>
      <c r="W51" s="172"/>
      <c r="X51" s="172"/>
      <c r="Y51" s="172"/>
      <c r="Z51" s="172"/>
      <c r="AA51" s="172"/>
      <c r="AB51" s="172"/>
      <c r="AC51" s="172"/>
      <c r="AD51" s="172"/>
      <c r="AE51" s="172"/>
      <c r="AF51" s="172"/>
      <c r="AG51" s="172"/>
      <c r="AH51" s="173">
        <f t="shared" si="0"/>
        <v>0</v>
      </c>
      <c r="AI51" s="174">
        <f t="shared" si="1"/>
        <v>0</v>
      </c>
      <c r="AJ51" s="175">
        <f t="shared" si="2"/>
        <v>0</v>
      </c>
    </row>
    <row r="52" spans="1:36" ht="17.25" customHeight="1" x14ac:dyDescent="0.25">
      <c r="A52" s="86">
        <f>ปพ.5!A49</f>
        <v>0</v>
      </c>
      <c r="B52" s="87">
        <f>ปพ.5!B49</f>
        <v>0</v>
      </c>
      <c r="C52" s="171">
        <f>ปพ.5!D49</f>
        <v>0</v>
      </c>
      <c r="D52" s="172"/>
      <c r="E52" s="172"/>
      <c r="F52" s="172"/>
      <c r="G52" s="172"/>
      <c r="H52" s="172"/>
      <c r="I52" s="172"/>
      <c r="J52" s="172"/>
      <c r="K52" s="172"/>
      <c r="L52" s="172"/>
      <c r="M52" s="172"/>
      <c r="N52" s="172"/>
      <c r="O52" s="172"/>
      <c r="P52" s="172"/>
      <c r="Q52" s="172"/>
      <c r="R52" s="172"/>
      <c r="S52" s="172"/>
      <c r="T52" s="172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2"/>
      <c r="AH52" s="173">
        <f t="shared" si="0"/>
        <v>0</v>
      </c>
      <c r="AI52" s="174">
        <f t="shared" si="1"/>
        <v>0</v>
      </c>
      <c r="AJ52" s="175">
        <f t="shared" si="2"/>
        <v>0</v>
      </c>
    </row>
    <row r="53" spans="1:36" ht="17.25" customHeight="1" x14ac:dyDescent="0.25">
      <c r="A53" s="86">
        <f>ปพ.5!A50</f>
        <v>0</v>
      </c>
      <c r="B53" s="87">
        <f>ปพ.5!B50</f>
        <v>0</v>
      </c>
      <c r="C53" s="171">
        <f>ปพ.5!D50</f>
        <v>0</v>
      </c>
      <c r="D53" s="172"/>
      <c r="E53" s="172"/>
      <c r="F53" s="172"/>
      <c r="G53" s="172"/>
      <c r="H53" s="172"/>
      <c r="I53" s="172"/>
      <c r="J53" s="172"/>
      <c r="K53" s="172"/>
      <c r="L53" s="172"/>
      <c r="M53" s="172"/>
      <c r="N53" s="172"/>
      <c r="O53" s="172"/>
      <c r="P53" s="172"/>
      <c r="Q53" s="172"/>
      <c r="R53" s="172"/>
      <c r="S53" s="172"/>
      <c r="T53" s="172"/>
      <c r="U53" s="172"/>
      <c r="V53" s="172"/>
      <c r="W53" s="172"/>
      <c r="X53" s="172"/>
      <c r="Y53" s="172"/>
      <c r="Z53" s="172"/>
      <c r="AA53" s="172"/>
      <c r="AB53" s="172"/>
      <c r="AC53" s="172"/>
      <c r="AD53" s="172"/>
      <c r="AE53" s="172"/>
      <c r="AF53" s="172"/>
      <c r="AG53" s="172"/>
      <c r="AH53" s="173">
        <f t="shared" si="0"/>
        <v>0</v>
      </c>
      <c r="AI53" s="174">
        <f t="shared" si="1"/>
        <v>0</v>
      </c>
      <c r="AJ53" s="175">
        <f t="shared" si="2"/>
        <v>0</v>
      </c>
    </row>
    <row r="54" spans="1:36" ht="17.25" customHeight="1" x14ac:dyDescent="0.25">
      <c r="A54" s="86">
        <f>ปพ.5!A51</f>
        <v>0</v>
      </c>
      <c r="B54" s="87">
        <f>ปพ.5!B51</f>
        <v>0</v>
      </c>
      <c r="C54" s="171">
        <f>ปพ.5!D51</f>
        <v>0</v>
      </c>
      <c r="D54" s="172"/>
      <c r="E54" s="172"/>
      <c r="F54" s="172"/>
      <c r="G54" s="172"/>
      <c r="H54" s="172"/>
      <c r="I54" s="172"/>
      <c r="J54" s="172"/>
      <c r="K54" s="172"/>
      <c r="L54" s="172"/>
      <c r="M54" s="172"/>
      <c r="N54" s="172"/>
      <c r="O54" s="172"/>
      <c r="P54" s="172"/>
      <c r="Q54" s="172"/>
      <c r="R54" s="172"/>
      <c r="S54" s="172"/>
      <c r="T54" s="172"/>
      <c r="U54" s="172"/>
      <c r="V54" s="172"/>
      <c r="W54" s="172"/>
      <c r="X54" s="172"/>
      <c r="Y54" s="172"/>
      <c r="Z54" s="172"/>
      <c r="AA54" s="172"/>
      <c r="AB54" s="172"/>
      <c r="AC54" s="172"/>
      <c r="AD54" s="172"/>
      <c r="AE54" s="172"/>
      <c r="AF54" s="172"/>
      <c r="AG54" s="172"/>
      <c r="AH54" s="173">
        <f t="shared" si="0"/>
        <v>0</v>
      </c>
      <c r="AI54" s="174">
        <f t="shared" si="1"/>
        <v>0</v>
      </c>
      <c r="AJ54" s="175">
        <f t="shared" si="2"/>
        <v>0</v>
      </c>
    </row>
    <row r="55" spans="1:36" ht="17.25" customHeight="1" x14ac:dyDescent="0.25">
      <c r="A55" s="86">
        <f>ปพ.5!A52</f>
        <v>0</v>
      </c>
      <c r="B55" s="87">
        <f>ปพ.5!B52</f>
        <v>0</v>
      </c>
      <c r="C55" s="171">
        <f>ปพ.5!D52</f>
        <v>0</v>
      </c>
      <c r="D55" s="172"/>
      <c r="E55" s="172"/>
      <c r="F55" s="172"/>
      <c r="G55" s="172"/>
      <c r="H55" s="172"/>
      <c r="I55" s="172"/>
      <c r="J55" s="172"/>
      <c r="K55" s="172"/>
      <c r="L55" s="172"/>
      <c r="M55" s="172"/>
      <c r="N55" s="172"/>
      <c r="O55" s="172"/>
      <c r="P55" s="172"/>
      <c r="Q55" s="172"/>
      <c r="R55" s="172"/>
      <c r="S55" s="172"/>
      <c r="T55" s="172"/>
      <c r="U55" s="172"/>
      <c r="V55" s="172"/>
      <c r="W55" s="172"/>
      <c r="X55" s="172"/>
      <c r="Y55" s="172"/>
      <c r="Z55" s="172"/>
      <c r="AA55" s="172"/>
      <c r="AB55" s="172"/>
      <c r="AC55" s="172"/>
      <c r="AD55" s="172"/>
      <c r="AE55" s="172"/>
      <c r="AF55" s="172"/>
      <c r="AG55" s="172"/>
      <c r="AH55" s="173">
        <f t="shared" si="0"/>
        <v>0</v>
      </c>
      <c r="AI55" s="174">
        <f t="shared" si="1"/>
        <v>0</v>
      </c>
      <c r="AJ55" s="175">
        <f t="shared" si="2"/>
        <v>0</v>
      </c>
    </row>
    <row r="56" spans="1:36" ht="24.6" x14ac:dyDescent="0.25">
      <c r="A56" s="411"/>
      <c r="B56" s="412"/>
      <c r="C56" s="176" t="s">
        <v>106</v>
      </c>
      <c r="D56" s="177">
        <f t="shared" ref="D56:AG56" si="3">COUNTIF(D10:D55,"ขาด")</f>
        <v>0</v>
      </c>
      <c r="E56" s="177">
        <f t="shared" si="3"/>
        <v>0</v>
      </c>
      <c r="F56" s="177">
        <f t="shared" si="3"/>
        <v>0</v>
      </c>
      <c r="G56" s="177">
        <f t="shared" si="3"/>
        <v>0</v>
      </c>
      <c r="H56" s="177">
        <f t="shared" si="3"/>
        <v>0</v>
      </c>
      <c r="I56" s="177">
        <f t="shared" si="3"/>
        <v>0</v>
      </c>
      <c r="J56" s="177">
        <f t="shared" si="3"/>
        <v>0</v>
      </c>
      <c r="K56" s="177">
        <f t="shared" si="3"/>
        <v>0</v>
      </c>
      <c r="L56" s="177">
        <f t="shared" si="3"/>
        <v>0</v>
      </c>
      <c r="M56" s="177">
        <f t="shared" si="3"/>
        <v>0</v>
      </c>
      <c r="N56" s="177">
        <f t="shared" si="3"/>
        <v>0</v>
      </c>
      <c r="O56" s="177">
        <f t="shared" si="3"/>
        <v>0</v>
      </c>
      <c r="P56" s="177">
        <f t="shared" si="3"/>
        <v>0</v>
      </c>
      <c r="Q56" s="177">
        <f t="shared" si="3"/>
        <v>0</v>
      </c>
      <c r="R56" s="177">
        <f t="shared" si="3"/>
        <v>0</v>
      </c>
      <c r="S56" s="177">
        <f t="shared" si="3"/>
        <v>0</v>
      </c>
      <c r="T56" s="177">
        <f t="shared" si="3"/>
        <v>0</v>
      </c>
      <c r="U56" s="177">
        <f t="shared" si="3"/>
        <v>0</v>
      </c>
      <c r="V56" s="177">
        <f t="shared" si="3"/>
        <v>0</v>
      </c>
      <c r="W56" s="177">
        <f t="shared" si="3"/>
        <v>0</v>
      </c>
      <c r="X56" s="177">
        <f t="shared" si="3"/>
        <v>0</v>
      </c>
      <c r="Y56" s="177">
        <f t="shared" si="3"/>
        <v>0</v>
      </c>
      <c r="Z56" s="177">
        <f t="shared" si="3"/>
        <v>0</v>
      </c>
      <c r="AA56" s="177">
        <f t="shared" si="3"/>
        <v>0</v>
      </c>
      <c r="AB56" s="177">
        <f t="shared" si="3"/>
        <v>0</v>
      </c>
      <c r="AC56" s="177">
        <f t="shared" si="3"/>
        <v>0</v>
      </c>
      <c r="AD56" s="177">
        <f t="shared" si="3"/>
        <v>0</v>
      </c>
      <c r="AE56" s="177">
        <f t="shared" si="3"/>
        <v>0</v>
      </c>
      <c r="AF56" s="177">
        <f t="shared" si="3"/>
        <v>0</v>
      </c>
      <c r="AG56" s="177">
        <f t="shared" si="3"/>
        <v>0</v>
      </c>
      <c r="AH56" s="414"/>
      <c r="AI56" s="415"/>
      <c r="AJ56" s="415"/>
    </row>
    <row r="57" spans="1:36" ht="24.6" x14ac:dyDescent="0.25">
      <c r="A57" s="276"/>
      <c r="B57" s="413"/>
      <c r="C57" s="178" t="s">
        <v>107</v>
      </c>
      <c r="D57" s="179">
        <f t="shared" ref="D57:AG57" si="4">COUNTIF(D10:D55,"ลา")</f>
        <v>0</v>
      </c>
      <c r="E57" s="179">
        <f t="shared" si="4"/>
        <v>0</v>
      </c>
      <c r="F57" s="179">
        <f t="shared" si="4"/>
        <v>0</v>
      </c>
      <c r="G57" s="179">
        <f t="shared" si="4"/>
        <v>0</v>
      </c>
      <c r="H57" s="179">
        <f t="shared" si="4"/>
        <v>0</v>
      </c>
      <c r="I57" s="179">
        <f t="shared" si="4"/>
        <v>0</v>
      </c>
      <c r="J57" s="179">
        <f t="shared" si="4"/>
        <v>0</v>
      </c>
      <c r="K57" s="179">
        <f t="shared" si="4"/>
        <v>0</v>
      </c>
      <c r="L57" s="179">
        <f t="shared" si="4"/>
        <v>0</v>
      </c>
      <c r="M57" s="179">
        <f t="shared" si="4"/>
        <v>0</v>
      </c>
      <c r="N57" s="179">
        <f t="shared" si="4"/>
        <v>0</v>
      </c>
      <c r="O57" s="179">
        <f t="shared" si="4"/>
        <v>0</v>
      </c>
      <c r="P57" s="179">
        <f t="shared" si="4"/>
        <v>0</v>
      </c>
      <c r="Q57" s="179">
        <f t="shared" si="4"/>
        <v>0</v>
      </c>
      <c r="R57" s="179">
        <f t="shared" si="4"/>
        <v>0</v>
      </c>
      <c r="S57" s="179">
        <f t="shared" si="4"/>
        <v>0</v>
      </c>
      <c r="T57" s="179">
        <f t="shared" si="4"/>
        <v>0</v>
      </c>
      <c r="U57" s="179">
        <f t="shared" si="4"/>
        <v>0</v>
      </c>
      <c r="V57" s="179">
        <f t="shared" si="4"/>
        <v>0</v>
      </c>
      <c r="W57" s="179">
        <f t="shared" si="4"/>
        <v>0</v>
      </c>
      <c r="X57" s="179">
        <f t="shared" si="4"/>
        <v>0</v>
      </c>
      <c r="Y57" s="179">
        <f t="shared" si="4"/>
        <v>0</v>
      </c>
      <c r="Z57" s="179">
        <f t="shared" si="4"/>
        <v>0</v>
      </c>
      <c r="AA57" s="179">
        <f t="shared" si="4"/>
        <v>0</v>
      </c>
      <c r="AB57" s="179">
        <f t="shared" si="4"/>
        <v>0</v>
      </c>
      <c r="AC57" s="179">
        <f t="shared" si="4"/>
        <v>0</v>
      </c>
      <c r="AD57" s="179">
        <f t="shared" si="4"/>
        <v>0</v>
      </c>
      <c r="AE57" s="179">
        <f t="shared" si="4"/>
        <v>0</v>
      </c>
      <c r="AF57" s="179">
        <f t="shared" si="4"/>
        <v>0</v>
      </c>
      <c r="AG57" s="179">
        <f t="shared" si="4"/>
        <v>0</v>
      </c>
      <c r="AH57" s="416"/>
      <c r="AI57" s="406"/>
      <c r="AJ57" s="406"/>
    </row>
    <row r="58" spans="1:36" ht="24.6" x14ac:dyDescent="0.25">
      <c r="A58" s="276"/>
      <c r="B58" s="413"/>
      <c r="C58" s="181" t="s">
        <v>105</v>
      </c>
      <c r="D58" s="182">
        <f t="shared" ref="D58:AG58" si="5">COUNTIF(D10:D55,"มา")</f>
        <v>0</v>
      </c>
      <c r="E58" s="182">
        <f t="shared" si="5"/>
        <v>0</v>
      </c>
      <c r="F58" s="182">
        <f t="shared" si="5"/>
        <v>0</v>
      </c>
      <c r="G58" s="182">
        <f t="shared" si="5"/>
        <v>0</v>
      </c>
      <c r="H58" s="182">
        <f t="shared" si="5"/>
        <v>0</v>
      </c>
      <c r="I58" s="182">
        <f t="shared" si="5"/>
        <v>0</v>
      </c>
      <c r="J58" s="182">
        <f t="shared" si="5"/>
        <v>0</v>
      </c>
      <c r="K58" s="182">
        <f t="shared" si="5"/>
        <v>0</v>
      </c>
      <c r="L58" s="182">
        <f t="shared" si="5"/>
        <v>0</v>
      </c>
      <c r="M58" s="182">
        <f t="shared" si="5"/>
        <v>0</v>
      </c>
      <c r="N58" s="182">
        <f t="shared" si="5"/>
        <v>0</v>
      </c>
      <c r="O58" s="182">
        <f t="shared" si="5"/>
        <v>0</v>
      </c>
      <c r="P58" s="182">
        <f t="shared" si="5"/>
        <v>0</v>
      </c>
      <c r="Q58" s="182">
        <f t="shared" si="5"/>
        <v>0</v>
      </c>
      <c r="R58" s="182">
        <f t="shared" si="5"/>
        <v>0</v>
      </c>
      <c r="S58" s="182">
        <f t="shared" si="5"/>
        <v>0</v>
      </c>
      <c r="T58" s="182">
        <f t="shared" si="5"/>
        <v>0</v>
      </c>
      <c r="U58" s="182">
        <f t="shared" si="5"/>
        <v>0</v>
      </c>
      <c r="V58" s="182">
        <f t="shared" si="5"/>
        <v>0</v>
      </c>
      <c r="W58" s="182">
        <f t="shared" si="5"/>
        <v>0</v>
      </c>
      <c r="X58" s="182">
        <f t="shared" si="5"/>
        <v>0</v>
      </c>
      <c r="Y58" s="182">
        <f t="shared" si="5"/>
        <v>0</v>
      </c>
      <c r="Z58" s="182">
        <f t="shared" si="5"/>
        <v>0</v>
      </c>
      <c r="AA58" s="182">
        <f t="shared" si="5"/>
        <v>0</v>
      </c>
      <c r="AB58" s="182">
        <f t="shared" si="5"/>
        <v>0</v>
      </c>
      <c r="AC58" s="182">
        <f t="shared" si="5"/>
        <v>0</v>
      </c>
      <c r="AD58" s="182">
        <f t="shared" si="5"/>
        <v>0</v>
      </c>
      <c r="AE58" s="182">
        <f t="shared" si="5"/>
        <v>0</v>
      </c>
      <c r="AF58" s="182">
        <f t="shared" si="5"/>
        <v>0</v>
      </c>
      <c r="AG58" s="182">
        <f t="shared" si="5"/>
        <v>0</v>
      </c>
      <c r="AH58" s="416"/>
      <c r="AI58" s="406"/>
      <c r="AJ58" s="406"/>
    </row>
    <row r="59" spans="1:36" ht="24.6" x14ac:dyDescent="0.25">
      <c r="A59" s="23"/>
      <c r="B59" s="183"/>
      <c r="C59" s="184"/>
      <c r="D59" s="185" t="s">
        <v>124</v>
      </c>
      <c r="E59" s="185" t="s">
        <v>125</v>
      </c>
      <c r="F59" s="185" t="s">
        <v>126</v>
      </c>
      <c r="G59" s="185" t="s">
        <v>127</v>
      </c>
      <c r="H59" s="185" t="s">
        <v>128</v>
      </c>
      <c r="I59" s="186"/>
      <c r="J59" s="186"/>
      <c r="K59" s="186"/>
    </row>
    <row r="60" spans="1:36" ht="22.5" customHeight="1" x14ac:dyDescent="0.25">
      <c r="A60" s="11"/>
      <c r="B60" s="11"/>
      <c r="C60" s="11"/>
      <c r="D60" s="180">
        <f>COUNTIF(D9:AG9,"จ.")</f>
        <v>0</v>
      </c>
      <c r="E60" s="180">
        <f>COUNTIF(D9:AG9,"อ.")</f>
        <v>0</v>
      </c>
      <c r="F60" s="180">
        <f>COUNTIF(D9:AG9,"พ.")</f>
        <v>0</v>
      </c>
      <c r="G60" s="180">
        <f>COUNTIF(D9:AG9,"พฤ.")</f>
        <v>0</v>
      </c>
      <c r="H60" s="180">
        <f>COUNTIF(D9:AG9,"ศ.")</f>
        <v>0</v>
      </c>
      <c r="I60" s="187">
        <f>SUM(D60:H60)</f>
        <v>0</v>
      </c>
      <c r="AE60" s="417"/>
      <c r="AF60" s="417"/>
      <c r="AG60" s="417"/>
      <c r="AH60" s="417"/>
      <c r="AI60" s="417"/>
      <c r="AJ60" s="417"/>
    </row>
    <row r="61" spans="1:36" ht="22.5" customHeight="1" x14ac:dyDescent="0.25">
      <c r="A61" s="11"/>
      <c r="B61" s="11"/>
      <c r="C61" s="11"/>
      <c r="AE61" s="406"/>
      <c r="AF61" s="406"/>
      <c r="AG61" s="406"/>
      <c r="AH61" s="406"/>
      <c r="AI61" s="406"/>
      <c r="AJ61" s="406"/>
    </row>
    <row r="62" spans="1:36" ht="22.5" customHeight="1" x14ac:dyDescent="0.25">
      <c r="A62" s="11"/>
      <c r="B62" s="11"/>
      <c r="C62" s="11"/>
      <c r="AE62" s="406"/>
      <c r="AF62" s="406"/>
      <c r="AG62" s="406"/>
      <c r="AH62" s="406"/>
      <c r="AI62" s="406"/>
      <c r="AJ62" s="406"/>
    </row>
    <row r="63" spans="1:36" ht="27" x14ac:dyDescent="0.25">
      <c r="A63" s="11"/>
      <c r="B63" s="11"/>
      <c r="C63" s="11"/>
    </row>
    <row r="64" spans="1:36" ht="27" x14ac:dyDescent="0.25">
      <c r="A64" s="11"/>
      <c r="B64" s="11"/>
      <c r="C64" s="11"/>
    </row>
    <row r="65" spans="1:3" ht="27" x14ac:dyDescent="0.25">
      <c r="A65" s="11"/>
      <c r="B65" s="11"/>
      <c r="C65" s="11"/>
    </row>
    <row r="66" spans="1:3" ht="27" x14ac:dyDescent="0.25">
      <c r="A66" s="11"/>
      <c r="B66" s="11"/>
      <c r="C66" s="11"/>
    </row>
    <row r="67" spans="1:3" ht="27" x14ac:dyDescent="0.25">
      <c r="A67" s="11"/>
      <c r="B67" s="11"/>
      <c r="C67" s="11"/>
    </row>
    <row r="68" spans="1:3" ht="27" x14ac:dyDescent="0.25">
      <c r="A68" s="11"/>
      <c r="B68" s="11"/>
      <c r="C68" s="11"/>
    </row>
    <row r="69" spans="1:3" ht="27" x14ac:dyDescent="0.25">
      <c r="A69" s="11"/>
      <c r="B69" s="11"/>
      <c r="C69" s="11"/>
    </row>
    <row r="70" spans="1:3" ht="27" x14ac:dyDescent="0.25">
      <c r="A70" s="11"/>
      <c r="B70" s="11"/>
      <c r="C70" s="11"/>
    </row>
    <row r="71" spans="1:3" ht="27" x14ac:dyDescent="0.25">
      <c r="A71" s="11"/>
      <c r="B71" s="11"/>
      <c r="C71" s="11"/>
    </row>
    <row r="72" spans="1:3" ht="27" x14ac:dyDescent="0.25">
      <c r="A72" s="11"/>
      <c r="B72" s="11"/>
      <c r="C72" s="11"/>
    </row>
  </sheetData>
  <sheetProtection algorithmName="SHA-512" hashValue="P9XapAubS1i6ZT/EL8wI04Wlh4DDhohZP4WAYkfkXoQoRlWm12Dn/qfprQcAirT9Qs06yMYvVWlg1McUBtkwhg==" saltValue="UBGa4FC7CZqQe0B1Ylad1Q==" spinCount="100000" sheet="1" objects="1" scenarios="1"/>
  <dataConsolidate/>
  <mergeCells count="23">
    <mergeCell ref="A4:F4"/>
    <mergeCell ref="G4:S4"/>
    <mergeCell ref="T4:AB4"/>
    <mergeCell ref="AC4:AK4"/>
    <mergeCell ref="A1:S1"/>
    <mergeCell ref="T1:AK1"/>
    <mergeCell ref="A2:S2"/>
    <mergeCell ref="T2:AK2"/>
    <mergeCell ref="A3:S3"/>
    <mergeCell ref="T3:AK3"/>
    <mergeCell ref="AE62:AJ62"/>
    <mergeCell ref="AI8:AI9"/>
    <mergeCell ref="AJ8:AJ9"/>
    <mergeCell ref="A56:B58"/>
    <mergeCell ref="AH56:AJ58"/>
    <mergeCell ref="AE60:AJ60"/>
    <mergeCell ref="AE61:AJ61"/>
    <mergeCell ref="A5:A9"/>
    <mergeCell ref="B5:B9"/>
    <mergeCell ref="C5:C9"/>
    <mergeCell ref="AH8:AH9"/>
    <mergeCell ref="D5:S7"/>
    <mergeCell ref="T5:AJ7"/>
  </mergeCells>
  <conditionalFormatting sqref="D11:H33">
    <cfRule type="containsText" dxfId="29" priority="1" operator="containsText" text="ลา">
      <formula>NOT(ISERROR(SEARCH("ลา",D11)))</formula>
    </cfRule>
    <cfRule type="containsText" dxfId="28" priority="2" operator="containsText" text="ขาด">
      <formula>NOT(ISERROR(SEARCH("ขาด",D11)))</formula>
    </cfRule>
    <cfRule type="containsText" dxfId="27" priority="3" operator="containsText" text="มา">
      <formula>NOT(ISERROR(SEARCH("มา",D11)))</formula>
    </cfRule>
  </conditionalFormatting>
  <conditionalFormatting sqref="D10:AG55">
    <cfRule type="containsText" dxfId="26" priority="4" operator="containsText" text="ลา">
      <formula>NOT(ISERROR(SEARCH("ลา",D10)))</formula>
    </cfRule>
    <cfRule type="containsText" dxfId="25" priority="5" operator="containsText" text="ขาด">
      <formula>NOT(ISERROR(SEARCH("ขาด",D10)))</formula>
    </cfRule>
    <cfRule type="containsText" dxfId="24" priority="6" operator="containsText" text="มา">
      <formula>NOT(ISERROR(SEARCH("มา",D10)))</formula>
    </cfRule>
  </conditionalFormatting>
  <conditionalFormatting sqref="I10:AG33 D34:AG55">
    <cfRule type="containsText" dxfId="23" priority="7" operator="containsText" text="ลา">
      <formula>NOT(ISERROR(SEARCH("ลา",D10)))</formula>
    </cfRule>
    <cfRule type="containsText" dxfId="22" priority="8" operator="containsText" text="ขาด">
      <formula>NOT(ISERROR(SEARCH("ขาด",D10)))</formula>
    </cfRule>
    <cfRule type="containsText" dxfId="21" priority="9" operator="containsText" text="มา">
      <formula>NOT(ISERROR(SEARCH("มา",D10)))</formula>
    </cfRule>
  </conditionalFormatting>
  <dataValidations count="2">
    <dataValidation type="list" allowBlank="1" showInputMessage="1" showErrorMessage="1" sqref="D10:AG55" xr:uid="{00000000-0002-0000-0900-000000000000}">
      <formula1>"ขาด,ลา,มา"</formula1>
    </dataValidation>
    <dataValidation type="list" allowBlank="1" showInputMessage="1" showErrorMessage="1" sqref="D9:AG9" xr:uid="{00000000-0002-0000-0900-000001000000}">
      <formula1>"จ.,อ.,พ.,พฤ.,ศ."</formula1>
    </dataValidation>
  </dataValidations>
  <pageMargins left="0.9055118110236221" right="0.70866141732283472" top="0.74803149606299213" bottom="0.74803149606299213" header="0.31496062992125984" footer="0.31496062992125984"/>
  <pageSetup paperSize="5" scale="7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K72"/>
  <sheetViews>
    <sheetView showZeros="0" view="pageBreakPreview" zoomScaleNormal="100" zoomScaleSheetLayoutView="10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T3" sqref="T3:AK3"/>
    </sheetView>
  </sheetViews>
  <sheetFormatPr defaultColWidth="9" defaultRowHeight="21" x14ac:dyDescent="0.25"/>
  <cols>
    <col min="1" max="1" width="4.69921875" style="12" customWidth="1"/>
    <col min="2" max="2" width="10" style="12" customWidth="1"/>
    <col min="3" max="3" width="25.69921875" style="12" customWidth="1"/>
    <col min="4" max="34" width="4" style="180" customWidth="1"/>
    <col min="35" max="35" width="4.69921875" style="180" customWidth="1"/>
    <col min="36" max="37" width="4.69921875" style="20" customWidth="1"/>
    <col min="38" max="16384" width="9" style="12"/>
  </cols>
  <sheetData>
    <row r="1" spans="1:37" ht="30" x14ac:dyDescent="0.25">
      <c r="A1" s="429" t="s">
        <v>3</v>
      </c>
      <c r="B1" s="429"/>
      <c r="C1" s="429"/>
      <c r="D1" s="429"/>
      <c r="E1" s="429"/>
      <c r="F1" s="429"/>
      <c r="G1" s="429"/>
      <c r="H1" s="429"/>
      <c r="I1" s="429"/>
      <c r="J1" s="429"/>
      <c r="K1" s="429"/>
      <c r="L1" s="429"/>
      <c r="M1" s="429"/>
      <c r="N1" s="429"/>
      <c r="O1" s="429"/>
      <c r="P1" s="429"/>
      <c r="Q1" s="429"/>
      <c r="R1" s="429"/>
      <c r="S1" s="429"/>
      <c r="T1" s="429"/>
      <c r="U1" s="429"/>
      <c r="V1" s="429"/>
      <c r="W1" s="429"/>
      <c r="X1" s="429"/>
      <c r="Y1" s="429"/>
      <c r="Z1" s="429"/>
      <c r="AA1" s="429"/>
      <c r="AB1" s="429"/>
      <c r="AC1" s="429"/>
      <c r="AD1" s="429"/>
      <c r="AE1" s="429"/>
      <c r="AF1" s="429"/>
      <c r="AG1" s="429"/>
      <c r="AH1" s="429"/>
      <c r="AI1" s="429"/>
      <c r="AJ1" s="429"/>
      <c r="AK1" s="429"/>
    </row>
    <row r="2" spans="1:37" ht="24.6" x14ac:dyDescent="0.25">
      <c r="A2" s="430" t="s">
        <v>5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  <c r="R2" s="430"/>
      <c r="S2" s="430"/>
      <c r="T2" s="430"/>
      <c r="U2" s="430"/>
      <c r="V2" s="430"/>
      <c r="W2" s="430"/>
      <c r="X2" s="430"/>
      <c r="Y2" s="430"/>
      <c r="Z2" s="430"/>
      <c r="AA2" s="430"/>
      <c r="AB2" s="430"/>
      <c r="AC2" s="430"/>
      <c r="AD2" s="430"/>
      <c r="AE2" s="430"/>
      <c r="AF2" s="430"/>
      <c r="AG2" s="430"/>
      <c r="AH2" s="430"/>
      <c r="AI2" s="430"/>
      <c r="AJ2" s="430"/>
      <c r="AK2" s="430"/>
    </row>
    <row r="3" spans="1:37" ht="24.6" x14ac:dyDescent="0.25">
      <c r="A3" s="430" t="str">
        <f>"แบบบันทึกการเข้าเรียนกลุ่มสาระการเรียนรู้"&amp;" "&amp;ข้อมูลพื้นฐาน!B7&amp;"  รหัสรายวิชา "&amp;ข้อมูลพื้นฐาน!B8&amp;" รายวิชา "&amp;ข้อมูลพื้นฐาน!B9&amp;"   "&amp;ข้อมูลพื้นฐาน!B5</f>
        <v xml:space="preserve">แบบบันทึกการเข้าเรียนกลุ่มสาระการเรียนรู้   รหัสรายวิชา  รายวิชา    ปีการศึกษา </v>
      </c>
      <c r="B3" s="430"/>
      <c r="C3" s="430"/>
      <c r="D3" s="430"/>
      <c r="E3" s="430"/>
      <c r="F3" s="430"/>
      <c r="G3" s="430"/>
      <c r="H3" s="430"/>
      <c r="I3" s="430"/>
      <c r="J3" s="430"/>
      <c r="K3" s="430"/>
      <c r="L3" s="430"/>
      <c r="M3" s="430"/>
      <c r="N3" s="430"/>
      <c r="O3" s="430"/>
      <c r="P3" s="430"/>
      <c r="Q3" s="430"/>
      <c r="R3" s="430"/>
      <c r="S3" s="430"/>
      <c r="T3" s="430"/>
      <c r="U3" s="430"/>
      <c r="V3" s="430"/>
      <c r="W3" s="430"/>
      <c r="X3" s="430"/>
      <c r="Y3" s="430"/>
      <c r="Z3" s="430"/>
      <c r="AA3" s="430"/>
      <c r="AB3" s="430"/>
      <c r="AC3" s="430"/>
      <c r="AD3" s="430"/>
      <c r="AE3" s="430"/>
      <c r="AF3" s="430"/>
      <c r="AG3" s="430"/>
      <c r="AH3" s="430"/>
      <c r="AI3" s="430"/>
      <c r="AJ3" s="430"/>
      <c r="AK3" s="430"/>
    </row>
    <row r="4" spans="1:37" ht="24.6" x14ac:dyDescent="0.25">
      <c r="A4" s="441" t="str">
        <f>ข้อมูลพื้นฐาน!B6&amp;"  "</f>
        <v xml:space="preserve">ชั้นประถมศึกษาปีที่   </v>
      </c>
      <c r="B4" s="441"/>
      <c r="C4" s="441"/>
      <c r="D4" s="441"/>
      <c r="E4" s="441"/>
      <c r="F4" s="441"/>
      <c r="G4" s="442" t="str">
        <f>"  ครูผู้สอน "&amp;ข้อมูลพื้นฐาน!B11</f>
        <v xml:space="preserve">  ครูผู้สอน </v>
      </c>
      <c r="H4" s="442"/>
      <c r="I4" s="442"/>
      <c r="J4" s="442"/>
      <c r="K4" s="442"/>
      <c r="L4" s="442"/>
      <c r="M4" s="442"/>
      <c r="N4" s="442"/>
      <c r="O4" s="442"/>
      <c r="P4" s="442"/>
      <c r="Q4" s="442"/>
      <c r="R4" s="442"/>
      <c r="S4" s="442"/>
      <c r="T4" s="441"/>
      <c r="U4" s="441"/>
      <c r="V4" s="441"/>
      <c r="W4" s="441"/>
      <c r="X4" s="441"/>
      <c r="Y4" s="441"/>
      <c r="Z4" s="441"/>
      <c r="AA4" s="441"/>
      <c r="AB4" s="441"/>
      <c r="AC4" s="440"/>
      <c r="AD4" s="440"/>
      <c r="AE4" s="440"/>
      <c r="AF4" s="440"/>
      <c r="AG4" s="440"/>
      <c r="AH4" s="440"/>
      <c r="AI4" s="440"/>
      <c r="AJ4" s="440"/>
      <c r="AK4" s="440"/>
    </row>
    <row r="5" spans="1:37" ht="14.25" customHeight="1" x14ac:dyDescent="0.25">
      <c r="A5" s="418" t="s">
        <v>44</v>
      </c>
      <c r="B5" s="421" t="s">
        <v>47</v>
      </c>
      <c r="C5" s="424" t="s">
        <v>49</v>
      </c>
      <c r="D5" s="431" t="s">
        <v>129</v>
      </c>
      <c r="E5" s="432"/>
      <c r="F5" s="432"/>
      <c r="G5" s="432"/>
      <c r="H5" s="432"/>
      <c r="I5" s="432"/>
      <c r="J5" s="432"/>
      <c r="K5" s="432"/>
      <c r="L5" s="432"/>
      <c r="M5" s="432"/>
      <c r="N5" s="432"/>
      <c r="O5" s="432"/>
      <c r="P5" s="432"/>
      <c r="Q5" s="432"/>
      <c r="R5" s="432"/>
      <c r="S5" s="432"/>
      <c r="T5" s="431" t="s">
        <v>129</v>
      </c>
      <c r="U5" s="432"/>
      <c r="V5" s="432"/>
      <c r="W5" s="432"/>
      <c r="X5" s="432"/>
      <c r="Y5" s="432"/>
      <c r="Z5" s="432"/>
      <c r="AA5" s="432"/>
      <c r="AB5" s="432"/>
      <c r="AC5" s="432"/>
      <c r="AD5" s="432"/>
      <c r="AE5" s="432"/>
      <c r="AF5" s="432"/>
      <c r="AG5" s="432"/>
      <c r="AH5" s="432"/>
      <c r="AI5" s="432"/>
      <c r="AJ5" s="432"/>
      <c r="AK5" s="437"/>
    </row>
    <row r="6" spans="1:37" ht="14.25" customHeight="1" x14ac:dyDescent="0.25">
      <c r="A6" s="419"/>
      <c r="B6" s="422"/>
      <c r="C6" s="425"/>
      <c r="D6" s="433"/>
      <c r="E6" s="434"/>
      <c r="F6" s="434"/>
      <c r="G6" s="434"/>
      <c r="H6" s="434"/>
      <c r="I6" s="434"/>
      <c r="J6" s="434"/>
      <c r="K6" s="434"/>
      <c r="L6" s="434"/>
      <c r="M6" s="434"/>
      <c r="N6" s="434"/>
      <c r="O6" s="434"/>
      <c r="P6" s="434"/>
      <c r="Q6" s="434"/>
      <c r="R6" s="434"/>
      <c r="S6" s="434"/>
      <c r="T6" s="433"/>
      <c r="U6" s="434"/>
      <c r="V6" s="434"/>
      <c r="W6" s="434"/>
      <c r="X6" s="434"/>
      <c r="Y6" s="434"/>
      <c r="Z6" s="434"/>
      <c r="AA6" s="434"/>
      <c r="AB6" s="434"/>
      <c r="AC6" s="434"/>
      <c r="AD6" s="434"/>
      <c r="AE6" s="434"/>
      <c r="AF6" s="434"/>
      <c r="AG6" s="434"/>
      <c r="AH6" s="434"/>
      <c r="AI6" s="434"/>
      <c r="AJ6" s="434"/>
      <c r="AK6" s="438"/>
    </row>
    <row r="7" spans="1:37" ht="18.75" customHeight="1" x14ac:dyDescent="0.25">
      <c r="A7" s="419"/>
      <c r="B7" s="422"/>
      <c r="C7" s="425"/>
      <c r="D7" s="435"/>
      <c r="E7" s="436"/>
      <c r="F7" s="436"/>
      <c r="G7" s="436"/>
      <c r="H7" s="436"/>
      <c r="I7" s="436"/>
      <c r="J7" s="436"/>
      <c r="K7" s="436"/>
      <c r="L7" s="436"/>
      <c r="M7" s="436"/>
      <c r="N7" s="436"/>
      <c r="O7" s="436"/>
      <c r="P7" s="436"/>
      <c r="Q7" s="436"/>
      <c r="R7" s="436"/>
      <c r="S7" s="436"/>
      <c r="T7" s="435"/>
      <c r="U7" s="436"/>
      <c r="V7" s="436"/>
      <c r="W7" s="436"/>
      <c r="X7" s="436"/>
      <c r="Y7" s="436"/>
      <c r="Z7" s="436"/>
      <c r="AA7" s="436"/>
      <c r="AB7" s="436"/>
      <c r="AC7" s="436"/>
      <c r="AD7" s="436"/>
      <c r="AE7" s="436"/>
      <c r="AF7" s="436"/>
      <c r="AG7" s="436"/>
      <c r="AH7" s="436"/>
      <c r="AI7" s="436"/>
      <c r="AJ7" s="436"/>
      <c r="AK7" s="439"/>
    </row>
    <row r="8" spans="1:37" ht="18.75" customHeight="1" x14ac:dyDescent="0.25">
      <c r="A8" s="419"/>
      <c r="B8" s="422"/>
      <c r="C8" s="425"/>
      <c r="D8" s="84">
        <v>1</v>
      </c>
      <c r="E8" s="84">
        <v>2</v>
      </c>
      <c r="F8" s="84">
        <v>3</v>
      </c>
      <c r="G8" s="84">
        <v>4</v>
      </c>
      <c r="H8" s="84">
        <v>5</v>
      </c>
      <c r="I8" s="84">
        <v>6</v>
      </c>
      <c r="J8" s="84">
        <v>7</v>
      </c>
      <c r="K8" s="84">
        <v>8</v>
      </c>
      <c r="L8" s="84">
        <v>9</v>
      </c>
      <c r="M8" s="84">
        <v>10</v>
      </c>
      <c r="N8" s="84">
        <v>11</v>
      </c>
      <c r="O8" s="84">
        <v>12</v>
      </c>
      <c r="P8" s="84">
        <v>13</v>
      </c>
      <c r="Q8" s="84">
        <v>14</v>
      </c>
      <c r="R8" s="84">
        <v>15</v>
      </c>
      <c r="S8" s="84">
        <v>16</v>
      </c>
      <c r="T8" s="84">
        <v>17</v>
      </c>
      <c r="U8" s="84">
        <v>18</v>
      </c>
      <c r="V8" s="84">
        <v>19</v>
      </c>
      <c r="W8" s="84">
        <v>20</v>
      </c>
      <c r="X8" s="84">
        <v>21</v>
      </c>
      <c r="Y8" s="84">
        <v>22</v>
      </c>
      <c r="Z8" s="84">
        <v>23</v>
      </c>
      <c r="AA8" s="84">
        <v>24</v>
      </c>
      <c r="AB8" s="84">
        <v>25</v>
      </c>
      <c r="AC8" s="84">
        <v>26</v>
      </c>
      <c r="AD8" s="84">
        <v>27</v>
      </c>
      <c r="AE8" s="84">
        <v>28</v>
      </c>
      <c r="AF8" s="84">
        <v>29</v>
      </c>
      <c r="AG8" s="84">
        <v>30</v>
      </c>
      <c r="AH8" s="84">
        <v>31</v>
      </c>
      <c r="AI8" s="427" t="s">
        <v>106</v>
      </c>
      <c r="AJ8" s="407" t="s">
        <v>107</v>
      </c>
      <c r="AK8" s="409" t="s">
        <v>105</v>
      </c>
    </row>
    <row r="9" spans="1:37" ht="18.75" customHeight="1" x14ac:dyDescent="0.25">
      <c r="A9" s="420"/>
      <c r="B9" s="423"/>
      <c r="C9" s="426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E9" s="170"/>
      <c r="AF9" s="170"/>
      <c r="AG9" s="170"/>
      <c r="AH9" s="170"/>
      <c r="AI9" s="428"/>
      <c r="AJ9" s="408"/>
      <c r="AK9" s="410"/>
    </row>
    <row r="10" spans="1:37" ht="16.8" customHeight="1" x14ac:dyDescent="0.25">
      <c r="A10" s="86">
        <f>ปพ.5!A7</f>
        <v>0</v>
      </c>
      <c r="B10" s="87">
        <f>ปพ.5!B7</f>
        <v>0</v>
      </c>
      <c r="C10" s="171">
        <f>ปพ.5!D7</f>
        <v>0</v>
      </c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V10" s="172"/>
      <c r="W10" s="172"/>
      <c r="X10" s="172"/>
      <c r="Y10" s="172"/>
      <c r="Z10" s="172"/>
      <c r="AA10" s="172"/>
      <c r="AB10" s="172"/>
      <c r="AC10" s="172"/>
      <c r="AD10" s="172"/>
      <c r="AE10" s="172"/>
      <c r="AF10" s="172"/>
      <c r="AG10" s="172"/>
      <c r="AH10" s="172"/>
      <c r="AI10" s="173">
        <f>COUNTIF(D10:AH10,"ขาด")</f>
        <v>0</v>
      </c>
      <c r="AJ10" s="174">
        <f>COUNTIF(D10:AH10,"ลา")</f>
        <v>0</v>
      </c>
      <c r="AK10" s="175">
        <f>COUNTIF(D10:AH10,"มา")</f>
        <v>0</v>
      </c>
    </row>
    <row r="11" spans="1:37" ht="16.8" customHeight="1" x14ac:dyDescent="0.25">
      <c r="A11" s="86">
        <f>ปพ.5!A8</f>
        <v>0</v>
      </c>
      <c r="B11" s="87">
        <f>ปพ.5!B8</f>
        <v>0</v>
      </c>
      <c r="C11" s="171">
        <f>ปพ.5!D8</f>
        <v>0</v>
      </c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3">
        <f>COUNTIF(D11:AH11,"ขาด")</f>
        <v>0</v>
      </c>
      <c r="AJ11" s="174">
        <f>COUNTIF(D11:AH11,"ลา")</f>
        <v>0</v>
      </c>
      <c r="AK11" s="175">
        <f>COUNTIF(D11:AH11,"มา")</f>
        <v>0</v>
      </c>
    </row>
    <row r="12" spans="1:37" ht="16.8" customHeight="1" x14ac:dyDescent="0.25">
      <c r="A12" s="86">
        <f>ปพ.5!A9</f>
        <v>0</v>
      </c>
      <c r="B12" s="87">
        <f>ปพ.5!B9</f>
        <v>0</v>
      </c>
      <c r="C12" s="171">
        <f>ปพ.5!D9</f>
        <v>0</v>
      </c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3">
        <f t="shared" ref="AI12:AI55" si="0">COUNTIF(D12:AH12,"ขาด")</f>
        <v>0</v>
      </c>
      <c r="AJ12" s="174">
        <f t="shared" ref="AJ12:AJ55" si="1">COUNTIF(D12:AH12,"ลา")</f>
        <v>0</v>
      </c>
      <c r="AK12" s="175">
        <f t="shared" ref="AK12:AK55" si="2">COUNTIF(D12:AH12,"มา")</f>
        <v>0</v>
      </c>
    </row>
    <row r="13" spans="1:37" ht="16.8" customHeight="1" x14ac:dyDescent="0.25">
      <c r="A13" s="86">
        <f>ปพ.5!A10</f>
        <v>0</v>
      </c>
      <c r="B13" s="87">
        <f>ปพ.5!B10</f>
        <v>0</v>
      </c>
      <c r="C13" s="171">
        <f>ปพ.5!D10</f>
        <v>0</v>
      </c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2"/>
      <c r="AH13" s="172"/>
      <c r="AI13" s="173">
        <f t="shared" si="0"/>
        <v>0</v>
      </c>
      <c r="AJ13" s="174">
        <f t="shared" si="1"/>
        <v>0</v>
      </c>
      <c r="AK13" s="175">
        <f t="shared" si="2"/>
        <v>0</v>
      </c>
    </row>
    <row r="14" spans="1:37" ht="16.8" customHeight="1" x14ac:dyDescent="0.25">
      <c r="A14" s="86">
        <f>ปพ.5!A11</f>
        <v>0</v>
      </c>
      <c r="B14" s="87">
        <f>ปพ.5!B11</f>
        <v>0</v>
      </c>
      <c r="C14" s="171">
        <f>ปพ.5!D11</f>
        <v>0</v>
      </c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3">
        <f t="shared" si="0"/>
        <v>0</v>
      </c>
      <c r="AJ14" s="174">
        <f t="shared" si="1"/>
        <v>0</v>
      </c>
      <c r="AK14" s="175">
        <f t="shared" si="2"/>
        <v>0</v>
      </c>
    </row>
    <row r="15" spans="1:37" ht="16.8" customHeight="1" x14ac:dyDescent="0.25">
      <c r="A15" s="86">
        <f>ปพ.5!A12</f>
        <v>0</v>
      </c>
      <c r="B15" s="87">
        <f>ปพ.5!B12</f>
        <v>0</v>
      </c>
      <c r="C15" s="171">
        <f>ปพ.5!D12</f>
        <v>0</v>
      </c>
      <c r="D15" s="172"/>
      <c r="E15" s="172"/>
      <c r="F15" s="172"/>
      <c r="G15" s="172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2"/>
      <c r="U15" s="172"/>
      <c r="V15" s="172"/>
      <c r="W15" s="172"/>
      <c r="X15" s="172"/>
      <c r="Y15" s="172"/>
      <c r="Z15" s="172"/>
      <c r="AA15" s="172"/>
      <c r="AB15" s="172"/>
      <c r="AC15" s="172"/>
      <c r="AD15" s="172"/>
      <c r="AE15" s="172"/>
      <c r="AF15" s="172"/>
      <c r="AG15" s="172"/>
      <c r="AH15" s="172"/>
      <c r="AI15" s="173">
        <f t="shared" si="0"/>
        <v>0</v>
      </c>
      <c r="AJ15" s="174">
        <f t="shared" si="1"/>
        <v>0</v>
      </c>
      <c r="AK15" s="175">
        <f t="shared" si="2"/>
        <v>0</v>
      </c>
    </row>
    <row r="16" spans="1:37" ht="16.8" customHeight="1" x14ac:dyDescent="0.25">
      <c r="A16" s="86">
        <f>ปพ.5!A13</f>
        <v>0</v>
      </c>
      <c r="B16" s="87">
        <f>ปพ.5!B13</f>
        <v>0</v>
      </c>
      <c r="C16" s="171">
        <f>ปพ.5!D13</f>
        <v>0</v>
      </c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  <c r="AF16" s="172"/>
      <c r="AG16" s="172"/>
      <c r="AH16" s="172"/>
      <c r="AI16" s="173">
        <f t="shared" si="0"/>
        <v>0</v>
      </c>
      <c r="AJ16" s="174">
        <f t="shared" si="1"/>
        <v>0</v>
      </c>
      <c r="AK16" s="175">
        <f t="shared" si="2"/>
        <v>0</v>
      </c>
    </row>
    <row r="17" spans="1:37" ht="16.8" customHeight="1" x14ac:dyDescent="0.25">
      <c r="A17" s="86">
        <f>ปพ.5!A14</f>
        <v>0</v>
      </c>
      <c r="B17" s="87">
        <f>ปพ.5!B14</f>
        <v>0</v>
      </c>
      <c r="C17" s="171">
        <f>ปพ.5!D14</f>
        <v>0</v>
      </c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172"/>
      <c r="AE17" s="172"/>
      <c r="AF17" s="172"/>
      <c r="AG17" s="172"/>
      <c r="AH17" s="172"/>
      <c r="AI17" s="173">
        <f t="shared" si="0"/>
        <v>0</v>
      </c>
      <c r="AJ17" s="174">
        <f t="shared" si="1"/>
        <v>0</v>
      </c>
      <c r="AK17" s="175">
        <f t="shared" si="2"/>
        <v>0</v>
      </c>
    </row>
    <row r="18" spans="1:37" ht="16.8" customHeight="1" x14ac:dyDescent="0.25">
      <c r="A18" s="86">
        <f>ปพ.5!A15</f>
        <v>0</v>
      </c>
      <c r="B18" s="87">
        <f>ปพ.5!B15</f>
        <v>0</v>
      </c>
      <c r="C18" s="171">
        <f>ปพ.5!D15</f>
        <v>0</v>
      </c>
      <c r="D18" s="172"/>
      <c r="E18" s="172"/>
      <c r="F18" s="172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2"/>
      <c r="AH18" s="172"/>
      <c r="AI18" s="173">
        <f t="shared" si="0"/>
        <v>0</v>
      </c>
      <c r="AJ18" s="174">
        <f t="shared" si="1"/>
        <v>0</v>
      </c>
      <c r="AK18" s="175">
        <f t="shared" si="2"/>
        <v>0</v>
      </c>
    </row>
    <row r="19" spans="1:37" ht="16.8" customHeight="1" x14ac:dyDescent="0.25">
      <c r="A19" s="86">
        <f>ปพ.5!A16</f>
        <v>0</v>
      </c>
      <c r="B19" s="87">
        <f>ปพ.5!B16</f>
        <v>0</v>
      </c>
      <c r="C19" s="171">
        <f>ปพ.5!D16</f>
        <v>0</v>
      </c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3">
        <f t="shared" si="0"/>
        <v>0</v>
      </c>
      <c r="AJ19" s="174">
        <f t="shared" si="1"/>
        <v>0</v>
      </c>
      <c r="AK19" s="175">
        <f t="shared" si="2"/>
        <v>0</v>
      </c>
    </row>
    <row r="20" spans="1:37" ht="16.8" customHeight="1" x14ac:dyDescent="0.25">
      <c r="A20" s="86">
        <f>ปพ.5!A17</f>
        <v>0</v>
      </c>
      <c r="B20" s="87">
        <f>ปพ.5!B17</f>
        <v>0</v>
      </c>
      <c r="C20" s="171">
        <f>ปพ.5!D17</f>
        <v>0</v>
      </c>
      <c r="D20" s="172"/>
      <c r="E20" s="172"/>
      <c r="F20" s="172"/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172"/>
      <c r="AA20" s="172"/>
      <c r="AB20" s="172"/>
      <c r="AC20" s="172"/>
      <c r="AD20" s="172"/>
      <c r="AE20" s="172"/>
      <c r="AF20" s="172"/>
      <c r="AG20" s="172"/>
      <c r="AH20" s="172"/>
      <c r="AI20" s="173">
        <f t="shared" si="0"/>
        <v>0</v>
      </c>
      <c r="AJ20" s="174">
        <f t="shared" si="1"/>
        <v>0</v>
      </c>
      <c r="AK20" s="175">
        <f t="shared" si="2"/>
        <v>0</v>
      </c>
    </row>
    <row r="21" spans="1:37" ht="16.8" customHeight="1" x14ac:dyDescent="0.25">
      <c r="A21" s="86">
        <f>ปพ.5!A18</f>
        <v>0</v>
      </c>
      <c r="B21" s="87">
        <f>ปพ.5!B18</f>
        <v>0</v>
      </c>
      <c r="C21" s="171">
        <f>ปพ.5!D18</f>
        <v>0</v>
      </c>
      <c r="D21" s="172"/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2"/>
      <c r="U21" s="172"/>
      <c r="V21" s="172"/>
      <c r="W21" s="172"/>
      <c r="X21" s="172"/>
      <c r="Y21" s="172"/>
      <c r="Z21" s="172"/>
      <c r="AA21" s="172"/>
      <c r="AB21" s="172"/>
      <c r="AC21" s="172"/>
      <c r="AD21" s="172"/>
      <c r="AE21" s="172"/>
      <c r="AF21" s="172"/>
      <c r="AG21" s="172"/>
      <c r="AH21" s="172"/>
      <c r="AI21" s="173">
        <f t="shared" si="0"/>
        <v>0</v>
      </c>
      <c r="AJ21" s="174">
        <f t="shared" si="1"/>
        <v>0</v>
      </c>
      <c r="AK21" s="175">
        <f t="shared" si="2"/>
        <v>0</v>
      </c>
    </row>
    <row r="22" spans="1:37" ht="16.8" customHeight="1" x14ac:dyDescent="0.25">
      <c r="A22" s="86">
        <f>ปพ.5!A19</f>
        <v>0</v>
      </c>
      <c r="B22" s="87">
        <f>ปพ.5!B19</f>
        <v>0</v>
      </c>
      <c r="C22" s="171">
        <f>ปพ.5!D19</f>
        <v>0</v>
      </c>
      <c r="D22" s="172"/>
      <c r="E22" s="172"/>
      <c r="F22" s="172"/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2"/>
      <c r="U22" s="172"/>
      <c r="V22" s="172"/>
      <c r="W22" s="172"/>
      <c r="X22" s="172"/>
      <c r="Y22" s="172"/>
      <c r="Z22" s="172"/>
      <c r="AA22" s="172"/>
      <c r="AB22" s="172"/>
      <c r="AC22" s="172"/>
      <c r="AD22" s="172"/>
      <c r="AE22" s="172"/>
      <c r="AF22" s="172"/>
      <c r="AG22" s="172"/>
      <c r="AH22" s="172"/>
      <c r="AI22" s="173">
        <f t="shared" si="0"/>
        <v>0</v>
      </c>
      <c r="AJ22" s="174">
        <f t="shared" si="1"/>
        <v>0</v>
      </c>
      <c r="AK22" s="175">
        <f t="shared" si="2"/>
        <v>0</v>
      </c>
    </row>
    <row r="23" spans="1:37" ht="16.8" customHeight="1" x14ac:dyDescent="0.25">
      <c r="A23" s="86">
        <f>ปพ.5!A20</f>
        <v>0</v>
      </c>
      <c r="B23" s="87">
        <f>ปพ.5!B20</f>
        <v>0</v>
      </c>
      <c r="C23" s="171">
        <f>ปพ.5!D20</f>
        <v>0</v>
      </c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172"/>
      <c r="AH23" s="172"/>
      <c r="AI23" s="173">
        <f t="shared" si="0"/>
        <v>0</v>
      </c>
      <c r="AJ23" s="174">
        <f t="shared" si="1"/>
        <v>0</v>
      </c>
      <c r="AK23" s="175">
        <f t="shared" si="2"/>
        <v>0</v>
      </c>
    </row>
    <row r="24" spans="1:37" ht="16.8" customHeight="1" x14ac:dyDescent="0.25">
      <c r="A24" s="86">
        <f>ปพ.5!A21</f>
        <v>0</v>
      </c>
      <c r="B24" s="87">
        <f>ปพ.5!B21</f>
        <v>0</v>
      </c>
      <c r="C24" s="171">
        <f>ปพ.5!D21</f>
        <v>0</v>
      </c>
      <c r="D24" s="172"/>
      <c r="E24" s="172"/>
      <c r="F24" s="172"/>
      <c r="G24" s="172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2"/>
      <c r="U24" s="172"/>
      <c r="V24" s="172"/>
      <c r="W24" s="172"/>
      <c r="X24" s="172"/>
      <c r="Y24" s="172"/>
      <c r="Z24" s="172"/>
      <c r="AA24" s="172"/>
      <c r="AB24" s="172"/>
      <c r="AC24" s="172"/>
      <c r="AD24" s="172"/>
      <c r="AE24" s="172"/>
      <c r="AF24" s="172"/>
      <c r="AG24" s="172"/>
      <c r="AH24" s="172"/>
      <c r="AI24" s="173">
        <f t="shared" si="0"/>
        <v>0</v>
      </c>
      <c r="AJ24" s="174">
        <f t="shared" si="1"/>
        <v>0</v>
      </c>
      <c r="AK24" s="175">
        <f t="shared" si="2"/>
        <v>0</v>
      </c>
    </row>
    <row r="25" spans="1:37" ht="16.8" customHeight="1" x14ac:dyDescent="0.25">
      <c r="A25" s="86">
        <f>ปพ.5!A22</f>
        <v>0</v>
      </c>
      <c r="B25" s="87">
        <f>ปพ.5!B22</f>
        <v>0</v>
      </c>
      <c r="C25" s="171">
        <f>ปพ.5!D22</f>
        <v>0</v>
      </c>
      <c r="D25" s="172"/>
      <c r="E25" s="172"/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2"/>
      <c r="U25" s="172"/>
      <c r="V25" s="172"/>
      <c r="W25" s="172"/>
      <c r="X25" s="172"/>
      <c r="Y25" s="172"/>
      <c r="Z25" s="172"/>
      <c r="AA25" s="172"/>
      <c r="AB25" s="172"/>
      <c r="AC25" s="172"/>
      <c r="AD25" s="172"/>
      <c r="AE25" s="172"/>
      <c r="AF25" s="172"/>
      <c r="AG25" s="172"/>
      <c r="AH25" s="172"/>
      <c r="AI25" s="173">
        <f t="shared" si="0"/>
        <v>0</v>
      </c>
      <c r="AJ25" s="174">
        <f t="shared" si="1"/>
        <v>0</v>
      </c>
      <c r="AK25" s="175">
        <f t="shared" si="2"/>
        <v>0</v>
      </c>
    </row>
    <row r="26" spans="1:37" ht="16.8" customHeight="1" x14ac:dyDescent="0.25">
      <c r="A26" s="86">
        <f>ปพ.5!A23</f>
        <v>0</v>
      </c>
      <c r="B26" s="87">
        <f>ปพ.5!B23</f>
        <v>0</v>
      </c>
      <c r="C26" s="171">
        <f>ปพ.5!D23</f>
        <v>0</v>
      </c>
      <c r="D26" s="172"/>
      <c r="E26" s="172"/>
      <c r="F26" s="172"/>
      <c r="G26" s="172"/>
      <c r="H26" s="172"/>
      <c r="I26" s="172"/>
      <c r="J26" s="172"/>
      <c r="K26" s="172"/>
      <c r="L26" s="172"/>
      <c r="M26" s="172"/>
      <c r="N26" s="172"/>
      <c r="O26" s="172"/>
      <c r="P26" s="172"/>
      <c r="Q26" s="172"/>
      <c r="R26" s="172"/>
      <c r="S26" s="172"/>
      <c r="T26" s="172"/>
      <c r="U26" s="172"/>
      <c r="V26" s="172"/>
      <c r="W26" s="172"/>
      <c r="X26" s="172"/>
      <c r="Y26" s="172"/>
      <c r="Z26" s="172"/>
      <c r="AA26" s="172"/>
      <c r="AB26" s="172"/>
      <c r="AC26" s="172"/>
      <c r="AD26" s="172"/>
      <c r="AE26" s="172"/>
      <c r="AF26" s="172"/>
      <c r="AG26" s="172"/>
      <c r="AH26" s="172"/>
      <c r="AI26" s="173">
        <f t="shared" si="0"/>
        <v>0</v>
      </c>
      <c r="AJ26" s="174">
        <f t="shared" si="1"/>
        <v>0</v>
      </c>
      <c r="AK26" s="175">
        <f t="shared" si="2"/>
        <v>0</v>
      </c>
    </row>
    <row r="27" spans="1:37" ht="16.8" customHeight="1" x14ac:dyDescent="0.25">
      <c r="A27" s="86">
        <f>ปพ.5!A24</f>
        <v>0</v>
      </c>
      <c r="B27" s="87">
        <f>ปพ.5!B24</f>
        <v>0</v>
      </c>
      <c r="C27" s="171">
        <f>ปพ.5!D24</f>
        <v>0</v>
      </c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172"/>
      <c r="AH27" s="172"/>
      <c r="AI27" s="173">
        <f t="shared" si="0"/>
        <v>0</v>
      </c>
      <c r="AJ27" s="174">
        <f t="shared" si="1"/>
        <v>0</v>
      </c>
      <c r="AK27" s="175">
        <f t="shared" si="2"/>
        <v>0</v>
      </c>
    </row>
    <row r="28" spans="1:37" ht="16.8" customHeight="1" x14ac:dyDescent="0.25">
      <c r="A28" s="86">
        <f>ปพ.5!A25</f>
        <v>0</v>
      </c>
      <c r="B28" s="87">
        <f>ปพ.5!B25</f>
        <v>0</v>
      </c>
      <c r="C28" s="171">
        <f>ปพ.5!D25</f>
        <v>0</v>
      </c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2"/>
      <c r="AD28" s="172"/>
      <c r="AE28" s="172"/>
      <c r="AF28" s="172"/>
      <c r="AG28" s="172"/>
      <c r="AH28" s="172"/>
      <c r="AI28" s="173">
        <f t="shared" si="0"/>
        <v>0</v>
      </c>
      <c r="AJ28" s="174">
        <f t="shared" si="1"/>
        <v>0</v>
      </c>
      <c r="AK28" s="175">
        <f t="shared" si="2"/>
        <v>0</v>
      </c>
    </row>
    <row r="29" spans="1:37" ht="16.8" customHeight="1" x14ac:dyDescent="0.25">
      <c r="A29" s="86">
        <f>ปพ.5!A26</f>
        <v>0</v>
      </c>
      <c r="B29" s="87">
        <f>ปพ.5!B26</f>
        <v>0</v>
      </c>
      <c r="C29" s="171">
        <f>ปพ.5!D26</f>
        <v>0</v>
      </c>
      <c r="D29" s="172"/>
      <c r="E29" s="172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72"/>
      <c r="AH29" s="172"/>
      <c r="AI29" s="173">
        <f t="shared" si="0"/>
        <v>0</v>
      </c>
      <c r="AJ29" s="174">
        <f t="shared" si="1"/>
        <v>0</v>
      </c>
      <c r="AK29" s="175">
        <f t="shared" si="2"/>
        <v>0</v>
      </c>
    </row>
    <row r="30" spans="1:37" ht="16.8" customHeight="1" x14ac:dyDescent="0.25">
      <c r="A30" s="86">
        <f>ปพ.5!A27</f>
        <v>0</v>
      </c>
      <c r="B30" s="87">
        <f>ปพ.5!B27</f>
        <v>0</v>
      </c>
      <c r="C30" s="171">
        <f>ปพ.5!D27</f>
        <v>0</v>
      </c>
      <c r="D30" s="172"/>
      <c r="E30" s="172"/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72"/>
      <c r="AD30" s="172"/>
      <c r="AE30" s="172"/>
      <c r="AF30" s="172"/>
      <c r="AG30" s="172"/>
      <c r="AH30" s="172"/>
      <c r="AI30" s="173">
        <f t="shared" si="0"/>
        <v>0</v>
      </c>
      <c r="AJ30" s="174">
        <f t="shared" si="1"/>
        <v>0</v>
      </c>
      <c r="AK30" s="175">
        <f t="shared" si="2"/>
        <v>0</v>
      </c>
    </row>
    <row r="31" spans="1:37" ht="16.8" customHeight="1" x14ac:dyDescent="0.25">
      <c r="A31" s="86">
        <f>ปพ.5!A28</f>
        <v>0</v>
      </c>
      <c r="B31" s="87">
        <f>ปพ.5!B28</f>
        <v>0</v>
      </c>
      <c r="C31" s="171">
        <f>ปพ.5!D28</f>
        <v>0</v>
      </c>
      <c r="D31" s="172"/>
      <c r="E31" s="172"/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H31" s="172"/>
      <c r="AI31" s="173">
        <f t="shared" si="0"/>
        <v>0</v>
      </c>
      <c r="AJ31" s="174">
        <f t="shared" si="1"/>
        <v>0</v>
      </c>
      <c r="AK31" s="175">
        <f t="shared" si="2"/>
        <v>0</v>
      </c>
    </row>
    <row r="32" spans="1:37" ht="16.8" customHeight="1" x14ac:dyDescent="0.25">
      <c r="A32" s="86">
        <f>ปพ.5!A29</f>
        <v>0</v>
      </c>
      <c r="B32" s="87">
        <f>ปพ.5!B29</f>
        <v>0</v>
      </c>
      <c r="C32" s="171">
        <f>ปพ.5!D29</f>
        <v>0</v>
      </c>
      <c r="D32" s="172"/>
      <c r="E32" s="172"/>
      <c r="F32" s="172"/>
      <c r="G32" s="172"/>
      <c r="H32" s="172"/>
      <c r="I32" s="172"/>
      <c r="J32" s="172"/>
      <c r="K32" s="172"/>
      <c r="L32" s="172"/>
      <c r="M32" s="172"/>
      <c r="N32" s="172"/>
      <c r="O32" s="172"/>
      <c r="P32" s="172"/>
      <c r="Q32" s="172"/>
      <c r="R32" s="172"/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172"/>
      <c r="AH32" s="172"/>
      <c r="AI32" s="173">
        <f t="shared" si="0"/>
        <v>0</v>
      </c>
      <c r="AJ32" s="174">
        <f t="shared" si="1"/>
        <v>0</v>
      </c>
      <c r="AK32" s="175">
        <f t="shared" si="2"/>
        <v>0</v>
      </c>
    </row>
    <row r="33" spans="1:37" ht="16.8" customHeight="1" x14ac:dyDescent="0.25">
      <c r="A33" s="86">
        <f>ปพ.5!A30</f>
        <v>0</v>
      </c>
      <c r="B33" s="87">
        <f>ปพ.5!B30</f>
        <v>0</v>
      </c>
      <c r="C33" s="171">
        <f>ปพ.5!D30</f>
        <v>0</v>
      </c>
      <c r="D33" s="172"/>
      <c r="E33" s="172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2"/>
      <c r="R33" s="172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172"/>
      <c r="AD33" s="172"/>
      <c r="AE33" s="172"/>
      <c r="AF33" s="172"/>
      <c r="AG33" s="172"/>
      <c r="AH33" s="172"/>
      <c r="AI33" s="173">
        <f t="shared" si="0"/>
        <v>0</v>
      </c>
      <c r="AJ33" s="174">
        <f t="shared" si="1"/>
        <v>0</v>
      </c>
      <c r="AK33" s="175">
        <f t="shared" si="2"/>
        <v>0</v>
      </c>
    </row>
    <row r="34" spans="1:37" ht="16.8" customHeight="1" x14ac:dyDescent="0.25">
      <c r="A34" s="86">
        <f>ปพ.5!A31</f>
        <v>0</v>
      </c>
      <c r="B34" s="87">
        <f>ปพ.5!B31</f>
        <v>0</v>
      </c>
      <c r="C34" s="171">
        <f>ปพ.5!D31</f>
        <v>0</v>
      </c>
      <c r="D34" s="172"/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2"/>
      <c r="AE34" s="172"/>
      <c r="AF34" s="172"/>
      <c r="AG34" s="172"/>
      <c r="AH34" s="172"/>
      <c r="AI34" s="173">
        <f t="shared" si="0"/>
        <v>0</v>
      </c>
      <c r="AJ34" s="174">
        <f t="shared" si="1"/>
        <v>0</v>
      </c>
      <c r="AK34" s="175">
        <f t="shared" si="2"/>
        <v>0</v>
      </c>
    </row>
    <row r="35" spans="1:37" ht="16.8" customHeight="1" x14ac:dyDescent="0.25">
      <c r="A35" s="86">
        <f>ปพ.5!A32</f>
        <v>0</v>
      </c>
      <c r="B35" s="87">
        <f>ปพ.5!B32</f>
        <v>0</v>
      </c>
      <c r="C35" s="171">
        <f>ปพ.5!D32</f>
        <v>0</v>
      </c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H35" s="172"/>
      <c r="AI35" s="173">
        <f t="shared" si="0"/>
        <v>0</v>
      </c>
      <c r="AJ35" s="174">
        <f t="shared" si="1"/>
        <v>0</v>
      </c>
      <c r="AK35" s="175">
        <f t="shared" si="2"/>
        <v>0</v>
      </c>
    </row>
    <row r="36" spans="1:37" ht="16.8" customHeight="1" x14ac:dyDescent="0.25">
      <c r="A36" s="86">
        <f>ปพ.5!A33</f>
        <v>0</v>
      </c>
      <c r="B36" s="87">
        <f>ปพ.5!B33</f>
        <v>0</v>
      </c>
      <c r="C36" s="171">
        <f>ปพ.5!D33</f>
        <v>0</v>
      </c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  <c r="V36" s="172"/>
      <c r="W36" s="172"/>
      <c r="X36" s="172"/>
      <c r="Y36" s="172"/>
      <c r="Z36" s="172"/>
      <c r="AA36" s="172"/>
      <c r="AB36" s="172"/>
      <c r="AC36" s="172"/>
      <c r="AD36" s="172"/>
      <c r="AE36" s="172"/>
      <c r="AF36" s="172"/>
      <c r="AG36" s="172"/>
      <c r="AH36" s="172"/>
      <c r="AI36" s="173">
        <f t="shared" si="0"/>
        <v>0</v>
      </c>
      <c r="AJ36" s="174">
        <f t="shared" si="1"/>
        <v>0</v>
      </c>
      <c r="AK36" s="175">
        <f t="shared" si="2"/>
        <v>0</v>
      </c>
    </row>
    <row r="37" spans="1:37" ht="16.8" customHeight="1" x14ac:dyDescent="0.25">
      <c r="A37" s="86">
        <f>ปพ.5!A34</f>
        <v>0</v>
      </c>
      <c r="B37" s="87">
        <f>ปพ.5!B34</f>
        <v>0</v>
      </c>
      <c r="C37" s="171">
        <f>ปพ.5!D34</f>
        <v>0</v>
      </c>
      <c r="D37" s="172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72"/>
      <c r="Q37" s="172"/>
      <c r="R37" s="172"/>
      <c r="S37" s="172"/>
      <c r="T37" s="172"/>
      <c r="U37" s="172"/>
      <c r="V37" s="172"/>
      <c r="W37" s="172"/>
      <c r="X37" s="172"/>
      <c r="Y37" s="172"/>
      <c r="Z37" s="172"/>
      <c r="AA37" s="172"/>
      <c r="AB37" s="172"/>
      <c r="AC37" s="172"/>
      <c r="AD37" s="172"/>
      <c r="AE37" s="172"/>
      <c r="AF37" s="172"/>
      <c r="AG37" s="172"/>
      <c r="AH37" s="172"/>
      <c r="AI37" s="173">
        <f t="shared" si="0"/>
        <v>0</v>
      </c>
      <c r="AJ37" s="174">
        <f t="shared" si="1"/>
        <v>0</v>
      </c>
      <c r="AK37" s="175">
        <f t="shared" si="2"/>
        <v>0</v>
      </c>
    </row>
    <row r="38" spans="1:37" ht="16.8" customHeight="1" x14ac:dyDescent="0.25">
      <c r="A38" s="86">
        <f>ปพ.5!A35</f>
        <v>0</v>
      </c>
      <c r="B38" s="87">
        <f>ปพ.5!B35</f>
        <v>0</v>
      </c>
      <c r="C38" s="171">
        <f>ปพ.5!D35</f>
        <v>0</v>
      </c>
      <c r="D38" s="172"/>
      <c r="E38" s="172"/>
      <c r="F38" s="172"/>
      <c r="G38" s="172"/>
      <c r="H38" s="172"/>
      <c r="I38" s="172"/>
      <c r="J38" s="172"/>
      <c r="K38" s="172"/>
      <c r="L38" s="172"/>
      <c r="M38" s="172"/>
      <c r="N38" s="172"/>
      <c r="O38" s="172"/>
      <c r="P38" s="172"/>
      <c r="Q38" s="172"/>
      <c r="R38" s="172"/>
      <c r="S38" s="172"/>
      <c r="T38" s="172"/>
      <c r="U38" s="172"/>
      <c r="V38" s="172"/>
      <c r="W38" s="172"/>
      <c r="X38" s="172"/>
      <c r="Y38" s="172"/>
      <c r="Z38" s="172"/>
      <c r="AA38" s="172"/>
      <c r="AB38" s="172"/>
      <c r="AC38" s="172"/>
      <c r="AD38" s="172"/>
      <c r="AE38" s="172"/>
      <c r="AF38" s="172"/>
      <c r="AG38" s="172"/>
      <c r="AH38" s="172"/>
      <c r="AI38" s="173">
        <f t="shared" si="0"/>
        <v>0</v>
      </c>
      <c r="AJ38" s="174">
        <f t="shared" si="1"/>
        <v>0</v>
      </c>
      <c r="AK38" s="175">
        <f t="shared" si="2"/>
        <v>0</v>
      </c>
    </row>
    <row r="39" spans="1:37" ht="16.8" customHeight="1" x14ac:dyDescent="0.25">
      <c r="A39" s="86">
        <f>ปพ.5!A36</f>
        <v>0</v>
      </c>
      <c r="B39" s="87">
        <f>ปพ.5!B36</f>
        <v>0</v>
      </c>
      <c r="C39" s="171">
        <f>ปพ.5!D36</f>
        <v>0</v>
      </c>
      <c r="D39" s="172"/>
      <c r="E39" s="172"/>
      <c r="F39" s="172"/>
      <c r="G39" s="172"/>
      <c r="H39" s="172"/>
      <c r="I39" s="172"/>
      <c r="J39" s="172"/>
      <c r="K39" s="172"/>
      <c r="L39" s="172"/>
      <c r="M39" s="172"/>
      <c r="N39" s="172"/>
      <c r="O39" s="172"/>
      <c r="P39" s="172"/>
      <c r="Q39" s="172"/>
      <c r="R39" s="172"/>
      <c r="S39" s="172"/>
      <c r="T39" s="172"/>
      <c r="U39" s="172"/>
      <c r="V39" s="172"/>
      <c r="W39" s="172"/>
      <c r="X39" s="172"/>
      <c r="Y39" s="172"/>
      <c r="Z39" s="172"/>
      <c r="AA39" s="172"/>
      <c r="AB39" s="172"/>
      <c r="AC39" s="172"/>
      <c r="AD39" s="172"/>
      <c r="AE39" s="172"/>
      <c r="AF39" s="172"/>
      <c r="AG39" s="172"/>
      <c r="AH39" s="172"/>
      <c r="AI39" s="173">
        <f t="shared" si="0"/>
        <v>0</v>
      </c>
      <c r="AJ39" s="174">
        <f t="shared" si="1"/>
        <v>0</v>
      </c>
      <c r="AK39" s="175">
        <f t="shared" si="2"/>
        <v>0</v>
      </c>
    </row>
    <row r="40" spans="1:37" ht="16.8" customHeight="1" x14ac:dyDescent="0.25">
      <c r="A40" s="86">
        <f>ปพ.5!A37</f>
        <v>0</v>
      </c>
      <c r="B40" s="87">
        <f>ปพ.5!B37</f>
        <v>0</v>
      </c>
      <c r="C40" s="171">
        <f>ปพ.5!D37</f>
        <v>0</v>
      </c>
      <c r="D40" s="172"/>
      <c r="E40" s="172"/>
      <c r="F40" s="172"/>
      <c r="G40" s="172"/>
      <c r="H40" s="172"/>
      <c r="I40" s="172"/>
      <c r="J40" s="172"/>
      <c r="K40" s="172"/>
      <c r="L40" s="172"/>
      <c r="M40" s="172"/>
      <c r="N40" s="172"/>
      <c r="O40" s="172"/>
      <c r="P40" s="172"/>
      <c r="Q40" s="172"/>
      <c r="R40" s="172"/>
      <c r="S40" s="172"/>
      <c r="T40" s="172"/>
      <c r="U40" s="172"/>
      <c r="V40" s="172"/>
      <c r="W40" s="172"/>
      <c r="X40" s="172"/>
      <c r="Y40" s="172"/>
      <c r="Z40" s="172"/>
      <c r="AA40" s="172"/>
      <c r="AB40" s="172"/>
      <c r="AC40" s="172"/>
      <c r="AD40" s="172"/>
      <c r="AE40" s="172"/>
      <c r="AF40" s="172"/>
      <c r="AG40" s="172"/>
      <c r="AH40" s="172"/>
      <c r="AI40" s="173">
        <f t="shared" si="0"/>
        <v>0</v>
      </c>
      <c r="AJ40" s="174">
        <f t="shared" si="1"/>
        <v>0</v>
      </c>
      <c r="AK40" s="175">
        <f t="shared" si="2"/>
        <v>0</v>
      </c>
    </row>
    <row r="41" spans="1:37" ht="16.8" customHeight="1" x14ac:dyDescent="0.25">
      <c r="A41" s="86">
        <f>ปพ.5!A38</f>
        <v>0</v>
      </c>
      <c r="B41" s="87">
        <f>ปพ.5!B38</f>
        <v>0</v>
      </c>
      <c r="C41" s="171">
        <f>ปพ.5!D38</f>
        <v>0</v>
      </c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  <c r="V41" s="172"/>
      <c r="W41" s="172"/>
      <c r="X41" s="172"/>
      <c r="Y41" s="172"/>
      <c r="Z41" s="172"/>
      <c r="AA41" s="172"/>
      <c r="AB41" s="172"/>
      <c r="AC41" s="172"/>
      <c r="AD41" s="172"/>
      <c r="AE41" s="172"/>
      <c r="AF41" s="172"/>
      <c r="AG41" s="172"/>
      <c r="AH41" s="172"/>
      <c r="AI41" s="173">
        <f t="shared" si="0"/>
        <v>0</v>
      </c>
      <c r="AJ41" s="174">
        <f t="shared" si="1"/>
        <v>0</v>
      </c>
      <c r="AK41" s="175">
        <f t="shared" si="2"/>
        <v>0</v>
      </c>
    </row>
    <row r="42" spans="1:37" ht="16.8" customHeight="1" x14ac:dyDescent="0.25">
      <c r="A42" s="86">
        <f>ปพ.5!A39</f>
        <v>0</v>
      </c>
      <c r="B42" s="87">
        <f>ปพ.5!B39</f>
        <v>0</v>
      </c>
      <c r="C42" s="171">
        <f>ปพ.5!D39</f>
        <v>0</v>
      </c>
      <c r="D42" s="172"/>
      <c r="E42" s="172"/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72"/>
      <c r="S42" s="172"/>
      <c r="T42" s="172"/>
      <c r="U42" s="172"/>
      <c r="V42" s="172"/>
      <c r="W42" s="172"/>
      <c r="X42" s="172"/>
      <c r="Y42" s="172"/>
      <c r="Z42" s="172"/>
      <c r="AA42" s="172"/>
      <c r="AB42" s="172"/>
      <c r="AC42" s="172"/>
      <c r="AD42" s="172"/>
      <c r="AE42" s="172"/>
      <c r="AF42" s="172"/>
      <c r="AG42" s="172"/>
      <c r="AH42" s="172"/>
      <c r="AI42" s="173">
        <f t="shared" si="0"/>
        <v>0</v>
      </c>
      <c r="AJ42" s="174">
        <f t="shared" si="1"/>
        <v>0</v>
      </c>
      <c r="AK42" s="175">
        <f t="shared" si="2"/>
        <v>0</v>
      </c>
    </row>
    <row r="43" spans="1:37" ht="16.8" customHeight="1" x14ac:dyDescent="0.25">
      <c r="A43" s="86">
        <f>ปพ.5!A40</f>
        <v>0</v>
      </c>
      <c r="B43" s="87">
        <f>ปพ.5!B40</f>
        <v>0</v>
      </c>
      <c r="C43" s="171">
        <f>ปพ.5!D40</f>
        <v>0</v>
      </c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2"/>
      <c r="Q43" s="172"/>
      <c r="R43" s="172"/>
      <c r="S43" s="172"/>
      <c r="T43" s="172"/>
      <c r="U43" s="172"/>
      <c r="V43" s="172"/>
      <c r="W43" s="172"/>
      <c r="X43" s="172"/>
      <c r="Y43" s="172"/>
      <c r="Z43" s="172"/>
      <c r="AA43" s="172"/>
      <c r="AB43" s="172"/>
      <c r="AC43" s="172"/>
      <c r="AD43" s="172"/>
      <c r="AE43" s="172"/>
      <c r="AF43" s="172"/>
      <c r="AG43" s="172"/>
      <c r="AH43" s="172"/>
      <c r="AI43" s="173">
        <f t="shared" si="0"/>
        <v>0</v>
      </c>
      <c r="AJ43" s="174">
        <f t="shared" si="1"/>
        <v>0</v>
      </c>
      <c r="AK43" s="175">
        <f t="shared" si="2"/>
        <v>0</v>
      </c>
    </row>
    <row r="44" spans="1:37" ht="16.8" customHeight="1" x14ac:dyDescent="0.25">
      <c r="A44" s="86">
        <f>ปพ.5!A41</f>
        <v>0</v>
      </c>
      <c r="B44" s="87">
        <f>ปพ.5!B41</f>
        <v>0</v>
      </c>
      <c r="C44" s="171">
        <f>ปพ.5!D41</f>
        <v>0</v>
      </c>
      <c r="D44" s="172"/>
      <c r="E44" s="172"/>
      <c r="F44" s="172"/>
      <c r="G44" s="172"/>
      <c r="H44" s="172"/>
      <c r="I44" s="172"/>
      <c r="J44" s="172"/>
      <c r="K44" s="172"/>
      <c r="L44" s="172"/>
      <c r="M44" s="172"/>
      <c r="N44" s="172"/>
      <c r="O44" s="172"/>
      <c r="P44" s="172"/>
      <c r="Q44" s="172"/>
      <c r="R44" s="172"/>
      <c r="S44" s="172"/>
      <c r="T44" s="172"/>
      <c r="U44" s="172"/>
      <c r="V44" s="172"/>
      <c r="W44" s="172"/>
      <c r="X44" s="172"/>
      <c r="Y44" s="172"/>
      <c r="Z44" s="172"/>
      <c r="AA44" s="172"/>
      <c r="AB44" s="172"/>
      <c r="AC44" s="172"/>
      <c r="AD44" s="172"/>
      <c r="AE44" s="172"/>
      <c r="AF44" s="172"/>
      <c r="AG44" s="172"/>
      <c r="AH44" s="172"/>
      <c r="AI44" s="173">
        <f t="shared" si="0"/>
        <v>0</v>
      </c>
      <c r="AJ44" s="174">
        <f t="shared" si="1"/>
        <v>0</v>
      </c>
      <c r="AK44" s="175">
        <f t="shared" si="2"/>
        <v>0</v>
      </c>
    </row>
    <row r="45" spans="1:37" ht="16.8" customHeight="1" x14ac:dyDescent="0.25">
      <c r="A45" s="86">
        <f>ปพ.5!A42</f>
        <v>0</v>
      </c>
      <c r="B45" s="87">
        <f>ปพ.5!B42</f>
        <v>0</v>
      </c>
      <c r="C45" s="171">
        <f>ปพ.5!D42</f>
        <v>0</v>
      </c>
      <c r="D45" s="172"/>
      <c r="E45" s="172"/>
      <c r="F45" s="172"/>
      <c r="G45" s="172"/>
      <c r="H45" s="172"/>
      <c r="I45" s="172"/>
      <c r="J45" s="172"/>
      <c r="K45" s="172"/>
      <c r="L45" s="172"/>
      <c r="M45" s="172"/>
      <c r="N45" s="172"/>
      <c r="O45" s="172"/>
      <c r="P45" s="172"/>
      <c r="Q45" s="172"/>
      <c r="R45" s="172"/>
      <c r="S45" s="172"/>
      <c r="T45" s="172"/>
      <c r="U45" s="172"/>
      <c r="V45" s="172"/>
      <c r="W45" s="172"/>
      <c r="X45" s="172"/>
      <c r="Y45" s="172"/>
      <c r="Z45" s="172"/>
      <c r="AA45" s="172"/>
      <c r="AB45" s="172"/>
      <c r="AC45" s="172"/>
      <c r="AD45" s="172"/>
      <c r="AE45" s="172"/>
      <c r="AF45" s="172"/>
      <c r="AG45" s="172"/>
      <c r="AH45" s="172"/>
      <c r="AI45" s="173">
        <f t="shared" si="0"/>
        <v>0</v>
      </c>
      <c r="AJ45" s="174">
        <f t="shared" si="1"/>
        <v>0</v>
      </c>
      <c r="AK45" s="175">
        <f t="shared" si="2"/>
        <v>0</v>
      </c>
    </row>
    <row r="46" spans="1:37" ht="16.8" customHeight="1" x14ac:dyDescent="0.25">
      <c r="A46" s="86">
        <f>ปพ.5!A43</f>
        <v>0</v>
      </c>
      <c r="B46" s="87">
        <f>ปพ.5!B43</f>
        <v>0</v>
      </c>
      <c r="C46" s="171">
        <f>ปพ.5!D43</f>
        <v>0</v>
      </c>
      <c r="D46" s="172"/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72"/>
      <c r="P46" s="172"/>
      <c r="Q46" s="172"/>
      <c r="R46" s="172"/>
      <c r="S46" s="172"/>
      <c r="T46" s="172"/>
      <c r="U46" s="172"/>
      <c r="V46" s="172"/>
      <c r="W46" s="172"/>
      <c r="X46" s="172"/>
      <c r="Y46" s="172"/>
      <c r="Z46" s="172"/>
      <c r="AA46" s="172"/>
      <c r="AB46" s="172"/>
      <c r="AC46" s="172"/>
      <c r="AD46" s="172"/>
      <c r="AE46" s="172"/>
      <c r="AF46" s="172"/>
      <c r="AG46" s="172"/>
      <c r="AH46" s="172"/>
      <c r="AI46" s="173">
        <f t="shared" si="0"/>
        <v>0</v>
      </c>
      <c r="AJ46" s="174">
        <f t="shared" si="1"/>
        <v>0</v>
      </c>
      <c r="AK46" s="175">
        <f t="shared" si="2"/>
        <v>0</v>
      </c>
    </row>
    <row r="47" spans="1:37" ht="16.8" customHeight="1" x14ac:dyDescent="0.25">
      <c r="A47" s="86">
        <f>ปพ.5!A44</f>
        <v>0</v>
      </c>
      <c r="B47" s="87">
        <f>ปพ.5!B44</f>
        <v>0</v>
      </c>
      <c r="C47" s="171">
        <f>ปพ.5!D44</f>
        <v>0</v>
      </c>
      <c r="D47" s="172"/>
      <c r="E47" s="172"/>
      <c r="F47" s="172"/>
      <c r="G47" s="172"/>
      <c r="H47" s="172"/>
      <c r="I47" s="172"/>
      <c r="J47" s="172"/>
      <c r="K47" s="172"/>
      <c r="L47" s="172"/>
      <c r="M47" s="172"/>
      <c r="N47" s="172"/>
      <c r="O47" s="172"/>
      <c r="P47" s="172"/>
      <c r="Q47" s="172"/>
      <c r="R47" s="172"/>
      <c r="S47" s="172"/>
      <c r="T47" s="172"/>
      <c r="U47" s="172"/>
      <c r="V47" s="172"/>
      <c r="W47" s="172"/>
      <c r="X47" s="172"/>
      <c r="Y47" s="172"/>
      <c r="Z47" s="172"/>
      <c r="AA47" s="172"/>
      <c r="AB47" s="172"/>
      <c r="AC47" s="172"/>
      <c r="AD47" s="172"/>
      <c r="AE47" s="172"/>
      <c r="AF47" s="172"/>
      <c r="AG47" s="172"/>
      <c r="AH47" s="172"/>
      <c r="AI47" s="173">
        <f t="shared" si="0"/>
        <v>0</v>
      </c>
      <c r="AJ47" s="174">
        <f t="shared" si="1"/>
        <v>0</v>
      </c>
      <c r="AK47" s="175">
        <f t="shared" si="2"/>
        <v>0</v>
      </c>
    </row>
    <row r="48" spans="1:37" ht="16.8" customHeight="1" x14ac:dyDescent="0.25">
      <c r="A48" s="86">
        <f>ปพ.5!A45</f>
        <v>0</v>
      </c>
      <c r="B48" s="87">
        <f>ปพ.5!B45</f>
        <v>0</v>
      </c>
      <c r="C48" s="171">
        <f>ปพ.5!D45</f>
        <v>0</v>
      </c>
      <c r="D48" s="172"/>
      <c r="E48" s="172"/>
      <c r="F48" s="172"/>
      <c r="G48" s="172"/>
      <c r="H48" s="172"/>
      <c r="I48" s="172"/>
      <c r="J48" s="172"/>
      <c r="K48" s="172"/>
      <c r="L48" s="172"/>
      <c r="M48" s="172"/>
      <c r="N48" s="172"/>
      <c r="O48" s="172"/>
      <c r="P48" s="172"/>
      <c r="Q48" s="172"/>
      <c r="R48" s="172"/>
      <c r="S48" s="172"/>
      <c r="T48" s="172"/>
      <c r="U48" s="172"/>
      <c r="V48" s="172"/>
      <c r="W48" s="172"/>
      <c r="X48" s="172"/>
      <c r="Y48" s="172"/>
      <c r="Z48" s="172"/>
      <c r="AA48" s="172"/>
      <c r="AB48" s="172"/>
      <c r="AC48" s="172"/>
      <c r="AD48" s="172"/>
      <c r="AE48" s="172"/>
      <c r="AF48" s="172"/>
      <c r="AG48" s="172"/>
      <c r="AH48" s="172"/>
      <c r="AI48" s="173">
        <f t="shared" si="0"/>
        <v>0</v>
      </c>
      <c r="AJ48" s="174">
        <f t="shared" si="1"/>
        <v>0</v>
      </c>
      <c r="AK48" s="175">
        <f t="shared" si="2"/>
        <v>0</v>
      </c>
    </row>
    <row r="49" spans="1:37" ht="16.8" customHeight="1" x14ac:dyDescent="0.25">
      <c r="A49" s="86">
        <f>ปพ.5!A46</f>
        <v>0</v>
      </c>
      <c r="B49" s="87">
        <f>ปพ.5!B46</f>
        <v>0</v>
      </c>
      <c r="C49" s="171">
        <f>ปพ.5!D46</f>
        <v>0</v>
      </c>
      <c r="D49" s="172"/>
      <c r="E49" s="172"/>
      <c r="F49" s="172"/>
      <c r="G49" s="172"/>
      <c r="H49" s="172"/>
      <c r="I49" s="172"/>
      <c r="J49" s="172"/>
      <c r="K49" s="172"/>
      <c r="L49" s="172"/>
      <c r="M49" s="172"/>
      <c r="N49" s="172"/>
      <c r="O49" s="172"/>
      <c r="P49" s="172"/>
      <c r="Q49" s="172"/>
      <c r="R49" s="172"/>
      <c r="S49" s="172"/>
      <c r="T49" s="172"/>
      <c r="U49" s="172"/>
      <c r="V49" s="172"/>
      <c r="W49" s="172"/>
      <c r="X49" s="172"/>
      <c r="Y49" s="172"/>
      <c r="Z49" s="172"/>
      <c r="AA49" s="172"/>
      <c r="AB49" s="172"/>
      <c r="AC49" s="172"/>
      <c r="AD49" s="172"/>
      <c r="AE49" s="172"/>
      <c r="AF49" s="172"/>
      <c r="AG49" s="172"/>
      <c r="AH49" s="172"/>
      <c r="AI49" s="173">
        <f t="shared" si="0"/>
        <v>0</v>
      </c>
      <c r="AJ49" s="174">
        <f t="shared" si="1"/>
        <v>0</v>
      </c>
      <c r="AK49" s="175">
        <f t="shared" si="2"/>
        <v>0</v>
      </c>
    </row>
    <row r="50" spans="1:37" ht="16.8" customHeight="1" x14ac:dyDescent="0.25">
      <c r="A50" s="86">
        <f>ปพ.5!A47</f>
        <v>0</v>
      </c>
      <c r="B50" s="87">
        <f>ปพ.5!B47</f>
        <v>0</v>
      </c>
      <c r="C50" s="171">
        <f>ปพ.5!D47</f>
        <v>0</v>
      </c>
      <c r="D50" s="172"/>
      <c r="E50" s="172"/>
      <c r="F50" s="172"/>
      <c r="G50" s="172"/>
      <c r="H50" s="172"/>
      <c r="I50" s="172"/>
      <c r="J50" s="172"/>
      <c r="K50" s="172"/>
      <c r="L50" s="172"/>
      <c r="M50" s="172"/>
      <c r="N50" s="172"/>
      <c r="O50" s="172"/>
      <c r="P50" s="172"/>
      <c r="Q50" s="172"/>
      <c r="R50" s="172"/>
      <c r="S50" s="172"/>
      <c r="T50" s="172"/>
      <c r="U50" s="172"/>
      <c r="V50" s="172"/>
      <c r="W50" s="172"/>
      <c r="X50" s="172"/>
      <c r="Y50" s="172"/>
      <c r="Z50" s="172"/>
      <c r="AA50" s="172"/>
      <c r="AB50" s="172"/>
      <c r="AC50" s="172"/>
      <c r="AD50" s="172"/>
      <c r="AE50" s="172"/>
      <c r="AF50" s="172"/>
      <c r="AG50" s="172"/>
      <c r="AH50" s="172"/>
      <c r="AI50" s="173">
        <f t="shared" si="0"/>
        <v>0</v>
      </c>
      <c r="AJ50" s="174">
        <f t="shared" si="1"/>
        <v>0</v>
      </c>
      <c r="AK50" s="175">
        <f t="shared" si="2"/>
        <v>0</v>
      </c>
    </row>
    <row r="51" spans="1:37" ht="16.8" customHeight="1" x14ac:dyDescent="0.25">
      <c r="A51" s="86">
        <f>ปพ.5!A48</f>
        <v>0</v>
      </c>
      <c r="B51" s="87">
        <f>ปพ.5!B48</f>
        <v>0</v>
      </c>
      <c r="C51" s="171">
        <f>ปพ.5!D48</f>
        <v>0</v>
      </c>
      <c r="D51" s="172"/>
      <c r="E51" s="172"/>
      <c r="F51" s="172"/>
      <c r="G51" s="172"/>
      <c r="H51" s="172"/>
      <c r="I51" s="172"/>
      <c r="J51" s="172"/>
      <c r="K51" s="172"/>
      <c r="L51" s="172"/>
      <c r="M51" s="172"/>
      <c r="N51" s="172"/>
      <c r="O51" s="172"/>
      <c r="P51" s="172"/>
      <c r="Q51" s="172"/>
      <c r="R51" s="172"/>
      <c r="S51" s="172"/>
      <c r="T51" s="172"/>
      <c r="U51" s="172"/>
      <c r="V51" s="172"/>
      <c r="W51" s="172"/>
      <c r="X51" s="172"/>
      <c r="Y51" s="172"/>
      <c r="Z51" s="172"/>
      <c r="AA51" s="172"/>
      <c r="AB51" s="172"/>
      <c r="AC51" s="172"/>
      <c r="AD51" s="172"/>
      <c r="AE51" s="172"/>
      <c r="AF51" s="172"/>
      <c r="AG51" s="172"/>
      <c r="AH51" s="172"/>
      <c r="AI51" s="173">
        <f t="shared" si="0"/>
        <v>0</v>
      </c>
      <c r="AJ51" s="174">
        <f t="shared" si="1"/>
        <v>0</v>
      </c>
      <c r="AK51" s="175">
        <f t="shared" si="2"/>
        <v>0</v>
      </c>
    </row>
    <row r="52" spans="1:37" ht="16.8" customHeight="1" x14ac:dyDescent="0.25">
      <c r="A52" s="86">
        <f>ปพ.5!A49</f>
        <v>0</v>
      </c>
      <c r="B52" s="87">
        <f>ปพ.5!B49</f>
        <v>0</v>
      </c>
      <c r="C52" s="171">
        <f>ปพ.5!D49</f>
        <v>0</v>
      </c>
      <c r="D52" s="172"/>
      <c r="E52" s="172"/>
      <c r="F52" s="172"/>
      <c r="G52" s="172"/>
      <c r="H52" s="172"/>
      <c r="I52" s="172"/>
      <c r="J52" s="172"/>
      <c r="K52" s="172"/>
      <c r="L52" s="172"/>
      <c r="M52" s="172"/>
      <c r="N52" s="172"/>
      <c r="O52" s="172"/>
      <c r="P52" s="172"/>
      <c r="Q52" s="172"/>
      <c r="R52" s="172"/>
      <c r="S52" s="172"/>
      <c r="T52" s="172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2"/>
      <c r="AH52" s="172"/>
      <c r="AI52" s="173">
        <f t="shared" si="0"/>
        <v>0</v>
      </c>
      <c r="AJ52" s="174">
        <f t="shared" si="1"/>
        <v>0</v>
      </c>
      <c r="AK52" s="175">
        <f t="shared" si="2"/>
        <v>0</v>
      </c>
    </row>
    <row r="53" spans="1:37" ht="16.8" customHeight="1" x14ac:dyDescent="0.25">
      <c r="A53" s="86">
        <f>ปพ.5!A50</f>
        <v>0</v>
      </c>
      <c r="B53" s="87">
        <f>ปพ.5!B50</f>
        <v>0</v>
      </c>
      <c r="C53" s="171">
        <f>ปพ.5!D50</f>
        <v>0</v>
      </c>
      <c r="D53" s="172"/>
      <c r="E53" s="172"/>
      <c r="F53" s="172"/>
      <c r="G53" s="172"/>
      <c r="H53" s="172"/>
      <c r="I53" s="172"/>
      <c r="J53" s="172"/>
      <c r="K53" s="172"/>
      <c r="L53" s="172"/>
      <c r="M53" s="172"/>
      <c r="N53" s="172"/>
      <c r="O53" s="172"/>
      <c r="P53" s="172"/>
      <c r="Q53" s="172"/>
      <c r="R53" s="172"/>
      <c r="S53" s="172"/>
      <c r="T53" s="172"/>
      <c r="U53" s="172"/>
      <c r="V53" s="172"/>
      <c r="W53" s="172"/>
      <c r="X53" s="172"/>
      <c r="Y53" s="172"/>
      <c r="Z53" s="172"/>
      <c r="AA53" s="172"/>
      <c r="AB53" s="172"/>
      <c r="AC53" s="172"/>
      <c r="AD53" s="172"/>
      <c r="AE53" s="172"/>
      <c r="AF53" s="172"/>
      <c r="AG53" s="172"/>
      <c r="AH53" s="172"/>
      <c r="AI53" s="173">
        <f t="shared" si="0"/>
        <v>0</v>
      </c>
      <c r="AJ53" s="174">
        <f t="shared" si="1"/>
        <v>0</v>
      </c>
      <c r="AK53" s="175">
        <f t="shared" si="2"/>
        <v>0</v>
      </c>
    </row>
    <row r="54" spans="1:37" ht="16.8" customHeight="1" x14ac:dyDescent="0.25">
      <c r="A54" s="86">
        <f>ปพ.5!A51</f>
        <v>0</v>
      </c>
      <c r="B54" s="87">
        <f>ปพ.5!B51</f>
        <v>0</v>
      </c>
      <c r="C54" s="171">
        <f>ปพ.5!D51</f>
        <v>0</v>
      </c>
      <c r="D54" s="172"/>
      <c r="E54" s="172"/>
      <c r="F54" s="172"/>
      <c r="G54" s="172"/>
      <c r="H54" s="172"/>
      <c r="I54" s="172"/>
      <c r="J54" s="172"/>
      <c r="K54" s="172"/>
      <c r="L54" s="172"/>
      <c r="M54" s="172"/>
      <c r="N54" s="172"/>
      <c r="O54" s="172"/>
      <c r="P54" s="172"/>
      <c r="Q54" s="172"/>
      <c r="R54" s="172"/>
      <c r="S54" s="172"/>
      <c r="T54" s="172"/>
      <c r="U54" s="172"/>
      <c r="V54" s="172"/>
      <c r="W54" s="172"/>
      <c r="X54" s="172"/>
      <c r="Y54" s="172"/>
      <c r="Z54" s="172"/>
      <c r="AA54" s="172"/>
      <c r="AB54" s="172"/>
      <c r="AC54" s="172"/>
      <c r="AD54" s="172"/>
      <c r="AE54" s="172"/>
      <c r="AF54" s="172"/>
      <c r="AG54" s="172"/>
      <c r="AH54" s="172"/>
      <c r="AI54" s="173">
        <f t="shared" si="0"/>
        <v>0</v>
      </c>
      <c r="AJ54" s="174">
        <f t="shared" si="1"/>
        <v>0</v>
      </c>
      <c r="AK54" s="175">
        <f t="shared" si="2"/>
        <v>0</v>
      </c>
    </row>
    <row r="55" spans="1:37" ht="16.8" customHeight="1" x14ac:dyDescent="0.25">
      <c r="A55" s="86">
        <f>ปพ.5!A52</f>
        <v>0</v>
      </c>
      <c r="B55" s="87">
        <f>ปพ.5!B52</f>
        <v>0</v>
      </c>
      <c r="C55" s="171">
        <f>ปพ.5!D52</f>
        <v>0</v>
      </c>
      <c r="D55" s="172"/>
      <c r="E55" s="172"/>
      <c r="F55" s="172"/>
      <c r="G55" s="172"/>
      <c r="H55" s="172"/>
      <c r="I55" s="172"/>
      <c r="J55" s="172"/>
      <c r="K55" s="172"/>
      <c r="L55" s="172"/>
      <c r="M55" s="172"/>
      <c r="N55" s="172"/>
      <c r="O55" s="172"/>
      <c r="P55" s="172"/>
      <c r="Q55" s="172"/>
      <c r="R55" s="172"/>
      <c r="S55" s="172"/>
      <c r="T55" s="172"/>
      <c r="U55" s="172"/>
      <c r="V55" s="172"/>
      <c r="W55" s="172"/>
      <c r="X55" s="172"/>
      <c r="Y55" s="172"/>
      <c r="Z55" s="172"/>
      <c r="AA55" s="172"/>
      <c r="AB55" s="172"/>
      <c r="AC55" s="172"/>
      <c r="AD55" s="172"/>
      <c r="AE55" s="172"/>
      <c r="AF55" s="172"/>
      <c r="AG55" s="172"/>
      <c r="AH55" s="172"/>
      <c r="AI55" s="173">
        <f t="shared" si="0"/>
        <v>0</v>
      </c>
      <c r="AJ55" s="174">
        <f t="shared" si="1"/>
        <v>0</v>
      </c>
      <c r="AK55" s="175">
        <f t="shared" si="2"/>
        <v>0</v>
      </c>
    </row>
    <row r="56" spans="1:37" ht="24.6" x14ac:dyDescent="0.25">
      <c r="A56" s="411"/>
      <c r="B56" s="412"/>
      <c r="C56" s="176" t="s">
        <v>106</v>
      </c>
      <c r="D56" s="177">
        <f t="shared" ref="D56:AH56" si="3">COUNTIF(D10:D55,"ขาด")</f>
        <v>0</v>
      </c>
      <c r="E56" s="177">
        <f t="shared" si="3"/>
        <v>0</v>
      </c>
      <c r="F56" s="177">
        <f t="shared" si="3"/>
        <v>0</v>
      </c>
      <c r="G56" s="177">
        <f t="shared" si="3"/>
        <v>0</v>
      </c>
      <c r="H56" s="177">
        <f t="shared" si="3"/>
        <v>0</v>
      </c>
      <c r="I56" s="177">
        <f t="shared" si="3"/>
        <v>0</v>
      </c>
      <c r="J56" s="177">
        <f t="shared" si="3"/>
        <v>0</v>
      </c>
      <c r="K56" s="177">
        <f t="shared" si="3"/>
        <v>0</v>
      </c>
      <c r="L56" s="177">
        <f t="shared" si="3"/>
        <v>0</v>
      </c>
      <c r="M56" s="177">
        <f t="shared" si="3"/>
        <v>0</v>
      </c>
      <c r="N56" s="177">
        <f t="shared" si="3"/>
        <v>0</v>
      </c>
      <c r="O56" s="177">
        <f t="shared" si="3"/>
        <v>0</v>
      </c>
      <c r="P56" s="177">
        <f t="shared" si="3"/>
        <v>0</v>
      </c>
      <c r="Q56" s="177">
        <f t="shared" si="3"/>
        <v>0</v>
      </c>
      <c r="R56" s="177">
        <f t="shared" si="3"/>
        <v>0</v>
      </c>
      <c r="S56" s="177">
        <f t="shared" si="3"/>
        <v>0</v>
      </c>
      <c r="T56" s="177">
        <f t="shared" si="3"/>
        <v>0</v>
      </c>
      <c r="U56" s="177">
        <f t="shared" si="3"/>
        <v>0</v>
      </c>
      <c r="V56" s="177">
        <f t="shared" si="3"/>
        <v>0</v>
      </c>
      <c r="W56" s="177">
        <f t="shared" si="3"/>
        <v>0</v>
      </c>
      <c r="X56" s="177">
        <f t="shared" si="3"/>
        <v>0</v>
      </c>
      <c r="Y56" s="177">
        <f t="shared" si="3"/>
        <v>0</v>
      </c>
      <c r="Z56" s="177">
        <f t="shared" si="3"/>
        <v>0</v>
      </c>
      <c r="AA56" s="177">
        <f t="shared" si="3"/>
        <v>0</v>
      </c>
      <c r="AB56" s="177">
        <f t="shared" si="3"/>
        <v>0</v>
      </c>
      <c r="AC56" s="177">
        <f t="shared" si="3"/>
        <v>0</v>
      </c>
      <c r="AD56" s="177">
        <f t="shared" si="3"/>
        <v>0</v>
      </c>
      <c r="AE56" s="177">
        <f t="shared" si="3"/>
        <v>0</v>
      </c>
      <c r="AF56" s="177">
        <f t="shared" si="3"/>
        <v>0</v>
      </c>
      <c r="AG56" s="177">
        <f t="shared" si="3"/>
        <v>0</v>
      </c>
      <c r="AH56" s="177">
        <f t="shared" si="3"/>
        <v>0</v>
      </c>
      <c r="AI56" s="414"/>
      <c r="AJ56" s="415"/>
      <c r="AK56" s="415"/>
    </row>
    <row r="57" spans="1:37" ht="24.6" x14ac:dyDescent="0.25">
      <c r="A57" s="276"/>
      <c r="B57" s="413"/>
      <c r="C57" s="178" t="s">
        <v>107</v>
      </c>
      <c r="D57" s="179">
        <f t="shared" ref="D57:AH57" si="4">COUNTIF(D10:D55,"ลา")</f>
        <v>0</v>
      </c>
      <c r="E57" s="179">
        <f t="shared" si="4"/>
        <v>0</v>
      </c>
      <c r="F57" s="179">
        <f t="shared" si="4"/>
        <v>0</v>
      </c>
      <c r="G57" s="179">
        <f t="shared" si="4"/>
        <v>0</v>
      </c>
      <c r="H57" s="179">
        <f t="shared" si="4"/>
        <v>0</v>
      </c>
      <c r="I57" s="179">
        <f t="shared" si="4"/>
        <v>0</v>
      </c>
      <c r="J57" s="179">
        <f t="shared" si="4"/>
        <v>0</v>
      </c>
      <c r="K57" s="179">
        <f t="shared" si="4"/>
        <v>0</v>
      </c>
      <c r="L57" s="179">
        <f t="shared" si="4"/>
        <v>0</v>
      </c>
      <c r="M57" s="179">
        <f t="shared" si="4"/>
        <v>0</v>
      </c>
      <c r="N57" s="179">
        <f t="shared" si="4"/>
        <v>0</v>
      </c>
      <c r="O57" s="179">
        <f t="shared" si="4"/>
        <v>0</v>
      </c>
      <c r="P57" s="179">
        <f t="shared" si="4"/>
        <v>0</v>
      </c>
      <c r="Q57" s="179">
        <f t="shared" si="4"/>
        <v>0</v>
      </c>
      <c r="R57" s="179">
        <f t="shared" si="4"/>
        <v>0</v>
      </c>
      <c r="S57" s="179">
        <f t="shared" si="4"/>
        <v>0</v>
      </c>
      <c r="T57" s="179">
        <f t="shared" si="4"/>
        <v>0</v>
      </c>
      <c r="U57" s="179">
        <f t="shared" si="4"/>
        <v>0</v>
      </c>
      <c r="V57" s="179">
        <f t="shared" si="4"/>
        <v>0</v>
      </c>
      <c r="W57" s="179">
        <f t="shared" si="4"/>
        <v>0</v>
      </c>
      <c r="X57" s="179">
        <f t="shared" si="4"/>
        <v>0</v>
      </c>
      <c r="Y57" s="179">
        <f t="shared" si="4"/>
        <v>0</v>
      </c>
      <c r="Z57" s="179">
        <f t="shared" si="4"/>
        <v>0</v>
      </c>
      <c r="AA57" s="179">
        <f t="shared" si="4"/>
        <v>0</v>
      </c>
      <c r="AB57" s="179">
        <f t="shared" si="4"/>
        <v>0</v>
      </c>
      <c r="AC57" s="179">
        <f t="shared" si="4"/>
        <v>0</v>
      </c>
      <c r="AD57" s="179">
        <f t="shared" si="4"/>
        <v>0</v>
      </c>
      <c r="AE57" s="179">
        <f t="shared" si="4"/>
        <v>0</v>
      </c>
      <c r="AF57" s="179">
        <f t="shared" si="4"/>
        <v>0</v>
      </c>
      <c r="AG57" s="179">
        <f t="shared" si="4"/>
        <v>0</v>
      </c>
      <c r="AH57" s="179">
        <f t="shared" si="4"/>
        <v>0</v>
      </c>
      <c r="AI57" s="416"/>
      <c r="AJ57" s="406"/>
      <c r="AK57" s="406"/>
    </row>
    <row r="58" spans="1:37" ht="24.6" x14ac:dyDescent="0.25">
      <c r="A58" s="276"/>
      <c r="B58" s="413"/>
      <c r="C58" s="181" t="s">
        <v>105</v>
      </c>
      <c r="D58" s="182">
        <f t="shared" ref="D58:AH58" si="5">COUNTIF(D10:D55,"มา")</f>
        <v>0</v>
      </c>
      <c r="E58" s="182">
        <f t="shared" si="5"/>
        <v>0</v>
      </c>
      <c r="F58" s="182">
        <f t="shared" si="5"/>
        <v>0</v>
      </c>
      <c r="G58" s="182">
        <f t="shared" si="5"/>
        <v>0</v>
      </c>
      <c r="H58" s="182">
        <f t="shared" si="5"/>
        <v>0</v>
      </c>
      <c r="I58" s="182">
        <f t="shared" si="5"/>
        <v>0</v>
      </c>
      <c r="J58" s="182">
        <f t="shared" si="5"/>
        <v>0</v>
      </c>
      <c r="K58" s="182">
        <f t="shared" si="5"/>
        <v>0</v>
      </c>
      <c r="L58" s="182">
        <f t="shared" si="5"/>
        <v>0</v>
      </c>
      <c r="M58" s="182">
        <f t="shared" si="5"/>
        <v>0</v>
      </c>
      <c r="N58" s="182">
        <f t="shared" si="5"/>
        <v>0</v>
      </c>
      <c r="O58" s="182">
        <f t="shared" si="5"/>
        <v>0</v>
      </c>
      <c r="P58" s="182">
        <f t="shared" si="5"/>
        <v>0</v>
      </c>
      <c r="Q58" s="182">
        <f t="shared" si="5"/>
        <v>0</v>
      </c>
      <c r="R58" s="182">
        <f t="shared" si="5"/>
        <v>0</v>
      </c>
      <c r="S58" s="182">
        <f t="shared" si="5"/>
        <v>0</v>
      </c>
      <c r="T58" s="182">
        <f t="shared" si="5"/>
        <v>0</v>
      </c>
      <c r="U58" s="182">
        <f t="shared" si="5"/>
        <v>0</v>
      </c>
      <c r="V58" s="182">
        <f t="shared" si="5"/>
        <v>0</v>
      </c>
      <c r="W58" s="182">
        <f t="shared" si="5"/>
        <v>0</v>
      </c>
      <c r="X58" s="182">
        <f t="shared" si="5"/>
        <v>0</v>
      </c>
      <c r="Y58" s="182">
        <f t="shared" si="5"/>
        <v>0</v>
      </c>
      <c r="Z58" s="182">
        <f t="shared" si="5"/>
        <v>0</v>
      </c>
      <c r="AA58" s="182">
        <f t="shared" si="5"/>
        <v>0</v>
      </c>
      <c r="AB58" s="182">
        <f t="shared" si="5"/>
        <v>0</v>
      </c>
      <c r="AC58" s="182">
        <f t="shared" si="5"/>
        <v>0</v>
      </c>
      <c r="AD58" s="182">
        <f t="shared" si="5"/>
        <v>0</v>
      </c>
      <c r="AE58" s="182">
        <f t="shared" si="5"/>
        <v>0</v>
      </c>
      <c r="AF58" s="182">
        <f t="shared" si="5"/>
        <v>0</v>
      </c>
      <c r="AG58" s="182">
        <f t="shared" si="5"/>
        <v>0</v>
      </c>
      <c r="AH58" s="182">
        <f t="shared" si="5"/>
        <v>0</v>
      </c>
      <c r="AI58" s="416"/>
      <c r="AJ58" s="406"/>
      <c r="AK58" s="406"/>
    </row>
    <row r="59" spans="1:37" ht="24.6" x14ac:dyDescent="0.25">
      <c r="A59" s="23"/>
      <c r="B59" s="183"/>
      <c r="C59" s="184"/>
      <c r="D59" s="185" t="s">
        <v>124</v>
      </c>
      <c r="E59" s="185" t="s">
        <v>125</v>
      </c>
      <c r="F59" s="185" t="s">
        <v>126</v>
      </c>
      <c r="G59" s="185" t="s">
        <v>127</v>
      </c>
      <c r="H59" s="185" t="s">
        <v>128</v>
      </c>
      <c r="I59" s="186"/>
      <c r="J59" s="186"/>
      <c r="K59" s="186"/>
    </row>
    <row r="60" spans="1:37" ht="22.5" customHeight="1" x14ac:dyDescent="0.25">
      <c r="A60" s="11"/>
      <c r="B60" s="11"/>
      <c r="C60" s="11"/>
      <c r="D60" s="180">
        <f>COUNTIF(D9:AH9,"จ.")</f>
        <v>0</v>
      </c>
      <c r="E60" s="180">
        <f>COUNTIF(D9:AH9,"อ.")</f>
        <v>0</v>
      </c>
      <c r="F60" s="180">
        <f>COUNTIF(D9:AH9,"พ.")</f>
        <v>0</v>
      </c>
      <c r="G60" s="180">
        <f>COUNTIF(D9:AH9,"พฤ.")</f>
        <v>0</v>
      </c>
      <c r="H60" s="180">
        <f>COUNTIF(D9:AH9,"ศ.")</f>
        <v>0</v>
      </c>
      <c r="I60" s="187">
        <f>SUM(D60:H60)</f>
        <v>0</v>
      </c>
      <c r="AE60" s="417"/>
      <c r="AF60" s="417"/>
      <c r="AG60" s="417"/>
      <c r="AH60" s="417"/>
      <c r="AI60" s="417"/>
      <c r="AJ60" s="417"/>
      <c r="AK60" s="417"/>
    </row>
    <row r="61" spans="1:37" ht="22.5" customHeight="1" x14ac:dyDescent="0.25">
      <c r="A61" s="11"/>
      <c r="B61" s="11"/>
      <c r="C61" s="11"/>
      <c r="AE61" s="406"/>
      <c r="AF61" s="406"/>
      <c r="AG61" s="406"/>
      <c r="AH61" s="406"/>
      <c r="AI61" s="406"/>
      <c r="AJ61" s="406"/>
      <c r="AK61" s="406"/>
    </row>
    <row r="62" spans="1:37" ht="22.5" customHeight="1" x14ac:dyDescent="0.25">
      <c r="A62" s="11"/>
      <c r="B62" s="11"/>
      <c r="C62" s="11"/>
      <c r="AE62" s="406"/>
      <c r="AF62" s="406"/>
      <c r="AG62" s="406"/>
      <c r="AH62" s="406"/>
      <c r="AI62" s="406"/>
      <c r="AJ62" s="406"/>
      <c r="AK62" s="406"/>
    </row>
    <row r="63" spans="1:37" ht="27" x14ac:dyDescent="0.25">
      <c r="A63" s="11"/>
      <c r="B63" s="11"/>
      <c r="C63" s="11"/>
    </row>
    <row r="64" spans="1:37" ht="27" x14ac:dyDescent="0.25">
      <c r="A64" s="11"/>
      <c r="B64" s="11"/>
      <c r="C64" s="11"/>
    </row>
    <row r="65" spans="1:3" ht="27" x14ac:dyDescent="0.25">
      <c r="A65" s="11"/>
      <c r="B65" s="11"/>
      <c r="C65" s="11"/>
    </row>
    <row r="66" spans="1:3" ht="27" x14ac:dyDescent="0.25">
      <c r="A66" s="11"/>
      <c r="B66" s="11"/>
      <c r="C66" s="11"/>
    </row>
    <row r="67" spans="1:3" ht="27" x14ac:dyDescent="0.25">
      <c r="A67" s="11"/>
      <c r="B67" s="11"/>
      <c r="C67" s="11"/>
    </row>
    <row r="68" spans="1:3" ht="27" x14ac:dyDescent="0.25">
      <c r="A68" s="11"/>
      <c r="B68" s="11"/>
      <c r="C68" s="11"/>
    </row>
    <row r="69" spans="1:3" ht="27" x14ac:dyDescent="0.25">
      <c r="A69" s="11"/>
      <c r="B69" s="11"/>
      <c r="C69" s="11"/>
    </row>
    <row r="70" spans="1:3" ht="27" x14ac:dyDescent="0.25">
      <c r="A70" s="11"/>
      <c r="B70" s="11"/>
      <c r="C70" s="11"/>
    </row>
    <row r="71" spans="1:3" ht="27" x14ac:dyDescent="0.25">
      <c r="A71" s="11"/>
      <c r="B71" s="11"/>
      <c r="C71" s="11"/>
    </row>
    <row r="72" spans="1:3" ht="27" x14ac:dyDescent="0.25">
      <c r="A72" s="11"/>
      <c r="B72" s="11"/>
      <c r="C72" s="11"/>
    </row>
  </sheetData>
  <sheetProtection algorithmName="SHA-512" hashValue="mMxQC0mB178KlQpGgEkpdwIkT0dSY9wLJfWmnEwZk+Fz01IUJNW3lfDjBT8YY+jxiYmgbo3wY3H83mIWxTXoxQ==" saltValue="akTOY6ivkh92LDyieYPkXw==" spinCount="100000" sheet="1" objects="1" scenarios="1"/>
  <dataConsolidate/>
  <mergeCells count="23">
    <mergeCell ref="A4:F4"/>
    <mergeCell ref="G4:S4"/>
    <mergeCell ref="T4:AB4"/>
    <mergeCell ref="AC4:AK4"/>
    <mergeCell ref="A1:S1"/>
    <mergeCell ref="T1:AK1"/>
    <mergeCell ref="A2:S2"/>
    <mergeCell ref="T2:AK2"/>
    <mergeCell ref="A3:S3"/>
    <mergeCell ref="T3:AK3"/>
    <mergeCell ref="AE62:AK62"/>
    <mergeCell ref="AJ8:AJ9"/>
    <mergeCell ref="AK8:AK9"/>
    <mergeCell ref="A56:B58"/>
    <mergeCell ref="AI56:AK58"/>
    <mergeCell ref="AE60:AK60"/>
    <mergeCell ref="AE61:AK61"/>
    <mergeCell ref="A5:A9"/>
    <mergeCell ref="B5:B9"/>
    <mergeCell ref="C5:C9"/>
    <mergeCell ref="AI8:AI9"/>
    <mergeCell ref="D5:S7"/>
    <mergeCell ref="T5:AK7"/>
  </mergeCells>
  <conditionalFormatting sqref="D10:AH55">
    <cfRule type="containsText" dxfId="20" priority="1" operator="containsText" text="ลา">
      <formula>NOT(ISERROR(SEARCH("ลา",D10)))</formula>
    </cfRule>
    <cfRule type="containsText" dxfId="19" priority="2" operator="containsText" text="ขาด">
      <formula>NOT(ISERROR(SEARCH("ขาด",D10)))</formula>
    </cfRule>
    <cfRule type="containsText" dxfId="18" priority="3" operator="containsText" text="มา">
      <formula>NOT(ISERROR(SEARCH("มา",D10)))</formula>
    </cfRule>
  </conditionalFormatting>
  <dataValidations count="2">
    <dataValidation type="list" allowBlank="1" showInputMessage="1" showErrorMessage="1" sqref="D9:AH9" xr:uid="{00000000-0002-0000-0A00-000000000000}">
      <formula1>"จ.,อ.,พ.,พฤ.,ศ."</formula1>
    </dataValidation>
    <dataValidation type="list" allowBlank="1" showInputMessage="1" showErrorMessage="1" sqref="D10:AH55" xr:uid="{00000000-0002-0000-0A00-000001000000}">
      <formula1>"ขาด,ลา,มา"</formula1>
    </dataValidation>
  </dataValidations>
  <pageMargins left="0.9055118110236221" right="0.70866141732283472" top="0.74803149606299213" bottom="0.74803149606299213" header="0.31496062992125984" footer="0.31496062992125984"/>
  <pageSetup paperSize="5" scale="7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K72"/>
  <sheetViews>
    <sheetView showZeros="0" view="pageBreakPreview" zoomScaleNormal="100" zoomScaleSheetLayoutView="10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T3" sqref="T3:AJ3"/>
    </sheetView>
  </sheetViews>
  <sheetFormatPr defaultColWidth="9" defaultRowHeight="21" x14ac:dyDescent="0.25"/>
  <cols>
    <col min="1" max="1" width="4.69921875" style="12" customWidth="1"/>
    <col min="2" max="2" width="10" style="12" customWidth="1"/>
    <col min="3" max="3" width="25.69921875" style="12" customWidth="1"/>
    <col min="4" max="33" width="4" style="180" customWidth="1"/>
    <col min="34" max="34" width="4.69921875" style="180" customWidth="1"/>
    <col min="35" max="36" width="4.69921875" style="20" customWidth="1"/>
    <col min="37" max="16384" width="9" style="12"/>
  </cols>
  <sheetData>
    <row r="1" spans="1:37" ht="30" x14ac:dyDescent="0.25">
      <c r="A1" s="429" t="s">
        <v>3</v>
      </c>
      <c r="B1" s="429"/>
      <c r="C1" s="429"/>
      <c r="D1" s="429"/>
      <c r="E1" s="429"/>
      <c r="F1" s="429"/>
      <c r="G1" s="429"/>
      <c r="H1" s="429"/>
      <c r="I1" s="429"/>
      <c r="J1" s="429"/>
      <c r="K1" s="429"/>
      <c r="L1" s="429"/>
      <c r="M1" s="429"/>
      <c r="N1" s="429"/>
      <c r="O1" s="429"/>
      <c r="P1" s="429"/>
      <c r="Q1" s="429"/>
      <c r="R1" s="429"/>
      <c r="S1" s="429"/>
      <c r="T1" s="429"/>
      <c r="U1" s="429"/>
      <c r="V1" s="429"/>
      <c r="W1" s="429"/>
      <c r="X1" s="429"/>
      <c r="Y1" s="429"/>
      <c r="Z1" s="429"/>
      <c r="AA1" s="429"/>
      <c r="AB1" s="429"/>
      <c r="AC1" s="429"/>
      <c r="AD1" s="429"/>
      <c r="AE1" s="429"/>
      <c r="AF1" s="429"/>
      <c r="AG1" s="429"/>
      <c r="AH1" s="429"/>
      <c r="AI1" s="429"/>
      <c r="AJ1" s="429"/>
      <c r="AK1" s="191"/>
    </row>
    <row r="2" spans="1:37" ht="24.6" x14ac:dyDescent="0.25">
      <c r="A2" s="430" t="s">
        <v>5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  <c r="R2" s="430"/>
      <c r="S2" s="430"/>
      <c r="T2" s="430"/>
      <c r="U2" s="430"/>
      <c r="V2" s="430"/>
      <c r="W2" s="430"/>
      <c r="X2" s="430"/>
      <c r="Y2" s="430"/>
      <c r="Z2" s="430"/>
      <c r="AA2" s="430"/>
      <c r="AB2" s="430"/>
      <c r="AC2" s="430"/>
      <c r="AD2" s="430"/>
      <c r="AE2" s="430"/>
      <c r="AF2" s="430"/>
      <c r="AG2" s="430"/>
      <c r="AH2" s="430"/>
      <c r="AI2" s="430"/>
      <c r="AJ2" s="430"/>
      <c r="AK2" s="192"/>
    </row>
    <row r="3" spans="1:37" ht="24.6" x14ac:dyDescent="0.25">
      <c r="A3" s="430" t="str">
        <f>"แบบบันทึกการเข้าเรียนกลุ่มสาระการเรียนรู้"&amp;" "&amp;ข้อมูลพื้นฐาน!B7&amp;"  รหัสรายวิชา "&amp;ข้อมูลพื้นฐาน!B8&amp;" รายวิชา "&amp;ข้อมูลพื้นฐาน!B9&amp;"   "&amp;ข้อมูลพื้นฐาน!B5</f>
        <v xml:space="preserve">แบบบันทึกการเข้าเรียนกลุ่มสาระการเรียนรู้   รหัสรายวิชา  รายวิชา    ปีการศึกษา </v>
      </c>
      <c r="B3" s="430"/>
      <c r="C3" s="430"/>
      <c r="D3" s="430"/>
      <c r="E3" s="430"/>
      <c r="F3" s="430"/>
      <c r="G3" s="430"/>
      <c r="H3" s="430"/>
      <c r="I3" s="430"/>
      <c r="J3" s="430"/>
      <c r="K3" s="430"/>
      <c r="L3" s="430"/>
      <c r="M3" s="430"/>
      <c r="N3" s="430"/>
      <c r="O3" s="430"/>
      <c r="P3" s="430"/>
      <c r="Q3" s="430"/>
      <c r="R3" s="430"/>
      <c r="S3" s="430"/>
      <c r="T3" s="430"/>
      <c r="U3" s="430"/>
      <c r="V3" s="430"/>
      <c r="W3" s="430"/>
      <c r="X3" s="430"/>
      <c r="Y3" s="430"/>
      <c r="Z3" s="430"/>
      <c r="AA3" s="430"/>
      <c r="AB3" s="430"/>
      <c r="AC3" s="430"/>
      <c r="AD3" s="430"/>
      <c r="AE3" s="430"/>
      <c r="AF3" s="430"/>
      <c r="AG3" s="430"/>
      <c r="AH3" s="430"/>
      <c r="AI3" s="430"/>
      <c r="AJ3" s="430"/>
      <c r="AK3" s="192"/>
    </row>
    <row r="4" spans="1:37" ht="24.6" x14ac:dyDescent="0.25">
      <c r="A4" s="441" t="str">
        <f>ข้อมูลพื้นฐาน!B6&amp;"  "</f>
        <v xml:space="preserve">ชั้นประถมศึกษาปีที่   </v>
      </c>
      <c r="B4" s="441"/>
      <c r="C4" s="441"/>
      <c r="D4" s="441"/>
      <c r="E4" s="441"/>
      <c r="F4" s="441"/>
      <c r="G4" s="442" t="str">
        <f>"  ครูผู้สอน "&amp;ข้อมูลพื้นฐาน!B11</f>
        <v xml:space="preserve">  ครูผู้สอน </v>
      </c>
      <c r="H4" s="442"/>
      <c r="I4" s="442"/>
      <c r="J4" s="442"/>
      <c r="K4" s="442"/>
      <c r="L4" s="442"/>
      <c r="M4" s="442"/>
      <c r="N4" s="442"/>
      <c r="O4" s="442"/>
      <c r="P4" s="442"/>
      <c r="Q4" s="442"/>
      <c r="R4" s="442"/>
      <c r="S4" s="442"/>
      <c r="T4" s="441"/>
      <c r="U4" s="441"/>
      <c r="V4" s="441"/>
      <c r="W4" s="441"/>
      <c r="X4" s="441"/>
      <c r="Y4" s="441"/>
      <c r="Z4" s="441"/>
      <c r="AA4" s="441"/>
      <c r="AB4" s="440"/>
      <c r="AC4" s="440"/>
      <c r="AD4" s="440"/>
      <c r="AE4" s="440"/>
      <c r="AF4" s="440"/>
      <c r="AG4" s="440"/>
      <c r="AH4" s="440"/>
      <c r="AI4" s="440"/>
      <c r="AJ4" s="440"/>
      <c r="AK4" s="193"/>
    </row>
    <row r="5" spans="1:37" ht="14.25" customHeight="1" x14ac:dyDescent="0.25">
      <c r="A5" s="418" t="s">
        <v>44</v>
      </c>
      <c r="B5" s="421" t="s">
        <v>47</v>
      </c>
      <c r="C5" s="424" t="s">
        <v>49</v>
      </c>
      <c r="D5" s="431" t="s">
        <v>108</v>
      </c>
      <c r="E5" s="432"/>
      <c r="F5" s="432"/>
      <c r="G5" s="432"/>
      <c r="H5" s="432"/>
      <c r="I5" s="432"/>
      <c r="J5" s="432"/>
      <c r="K5" s="432"/>
      <c r="L5" s="432"/>
      <c r="M5" s="432"/>
      <c r="N5" s="432"/>
      <c r="O5" s="432"/>
      <c r="P5" s="432"/>
      <c r="Q5" s="432"/>
      <c r="R5" s="432"/>
      <c r="S5" s="432"/>
      <c r="T5" s="431" t="s">
        <v>108</v>
      </c>
      <c r="U5" s="432"/>
      <c r="V5" s="432"/>
      <c r="W5" s="432"/>
      <c r="X5" s="432"/>
      <c r="Y5" s="432"/>
      <c r="Z5" s="432"/>
      <c r="AA5" s="432"/>
      <c r="AB5" s="432"/>
      <c r="AC5" s="432"/>
      <c r="AD5" s="432"/>
      <c r="AE5" s="432"/>
      <c r="AF5" s="432"/>
      <c r="AG5" s="432"/>
      <c r="AH5" s="432"/>
      <c r="AI5" s="432"/>
      <c r="AJ5" s="437"/>
    </row>
    <row r="6" spans="1:37" ht="14.25" customHeight="1" x14ac:dyDescent="0.25">
      <c r="A6" s="419"/>
      <c r="B6" s="422"/>
      <c r="C6" s="425"/>
      <c r="D6" s="433"/>
      <c r="E6" s="434"/>
      <c r="F6" s="434"/>
      <c r="G6" s="434"/>
      <c r="H6" s="434"/>
      <c r="I6" s="434"/>
      <c r="J6" s="434"/>
      <c r="K6" s="434"/>
      <c r="L6" s="434"/>
      <c r="M6" s="434"/>
      <c r="N6" s="434"/>
      <c r="O6" s="434"/>
      <c r="P6" s="434"/>
      <c r="Q6" s="434"/>
      <c r="R6" s="434"/>
      <c r="S6" s="434"/>
      <c r="T6" s="433"/>
      <c r="U6" s="434"/>
      <c r="V6" s="434"/>
      <c r="W6" s="434"/>
      <c r="X6" s="434"/>
      <c r="Y6" s="434"/>
      <c r="Z6" s="434"/>
      <c r="AA6" s="434"/>
      <c r="AB6" s="434"/>
      <c r="AC6" s="434"/>
      <c r="AD6" s="434"/>
      <c r="AE6" s="434"/>
      <c r="AF6" s="434"/>
      <c r="AG6" s="434"/>
      <c r="AH6" s="434"/>
      <c r="AI6" s="434"/>
      <c r="AJ6" s="438"/>
    </row>
    <row r="7" spans="1:37" ht="18.75" customHeight="1" x14ac:dyDescent="0.25">
      <c r="A7" s="419"/>
      <c r="B7" s="422"/>
      <c r="C7" s="425"/>
      <c r="D7" s="435"/>
      <c r="E7" s="436"/>
      <c r="F7" s="436"/>
      <c r="G7" s="436"/>
      <c r="H7" s="436"/>
      <c r="I7" s="436"/>
      <c r="J7" s="436"/>
      <c r="K7" s="436"/>
      <c r="L7" s="436"/>
      <c r="M7" s="436"/>
      <c r="N7" s="436"/>
      <c r="O7" s="436"/>
      <c r="P7" s="436"/>
      <c r="Q7" s="436"/>
      <c r="R7" s="436"/>
      <c r="S7" s="436"/>
      <c r="T7" s="435"/>
      <c r="U7" s="436"/>
      <c r="V7" s="436"/>
      <c r="W7" s="436"/>
      <c r="X7" s="436"/>
      <c r="Y7" s="436"/>
      <c r="Z7" s="436"/>
      <c r="AA7" s="436"/>
      <c r="AB7" s="436"/>
      <c r="AC7" s="436"/>
      <c r="AD7" s="436"/>
      <c r="AE7" s="436"/>
      <c r="AF7" s="436"/>
      <c r="AG7" s="436"/>
      <c r="AH7" s="436"/>
      <c r="AI7" s="436"/>
      <c r="AJ7" s="439"/>
    </row>
    <row r="8" spans="1:37" ht="18.75" customHeight="1" x14ac:dyDescent="0.25">
      <c r="A8" s="419"/>
      <c r="B8" s="422"/>
      <c r="C8" s="425"/>
      <c r="D8" s="84">
        <v>1</v>
      </c>
      <c r="E8" s="84">
        <v>2</v>
      </c>
      <c r="F8" s="84">
        <v>3</v>
      </c>
      <c r="G8" s="84">
        <v>4</v>
      </c>
      <c r="H8" s="84">
        <v>5</v>
      </c>
      <c r="I8" s="84">
        <v>6</v>
      </c>
      <c r="J8" s="84">
        <v>7</v>
      </c>
      <c r="K8" s="84">
        <v>8</v>
      </c>
      <c r="L8" s="84">
        <v>9</v>
      </c>
      <c r="M8" s="84">
        <v>10</v>
      </c>
      <c r="N8" s="84">
        <v>11</v>
      </c>
      <c r="O8" s="84">
        <v>12</v>
      </c>
      <c r="P8" s="84">
        <v>13</v>
      </c>
      <c r="Q8" s="84">
        <v>14</v>
      </c>
      <c r="R8" s="84">
        <v>15</v>
      </c>
      <c r="S8" s="84">
        <v>16</v>
      </c>
      <c r="T8" s="84">
        <v>17</v>
      </c>
      <c r="U8" s="84">
        <v>18</v>
      </c>
      <c r="V8" s="84">
        <v>19</v>
      </c>
      <c r="W8" s="84">
        <v>20</v>
      </c>
      <c r="X8" s="84">
        <v>21</v>
      </c>
      <c r="Y8" s="84">
        <v>22</v>
      </c>
      <c r="Z8" s="84">
        <v>23</v>
      </c>
      <c r="AA8" s="84">
        <v>24</v>
      </c>
      <c r="AB8" s="84">
        <v>25</v>
      </c>
      <c r="AC8" s="84">
        <v>26</v>
      </c>
      <c r="AD8" s="84">
        <v>27</v>
      </c>
      <c r="AE8" s="84">
        <v>28</v>
      </c>
      <c r="AF8" s="84">
        <v>29</v>
      </c>
      <c r="AG8" s="84">
        <v>30</v>
      </c>
      <c r="AH8" s="427" t="s">
        <v>106</v>
      </c>
      <c r="AI8" s="407" t="s">
        <v>107</v>
      </c>
      <c r="AJ8" s="409" t="s">
        <v>105</v>
      </c>
    </row>
    <row r="9" spans="1:37" ht="18.75" customHeight="1" x14ac:dyDescent="0.25">
      <c r="A9" s="420"/>
      <c r="B9" s="423"/>
      <c r="C9" s="426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E9" s="170"/>
      <c r="AF9" s="170"/>
      <c r="AG9" s="170"/>
      <c r="AH9" s="428"/>
      <c r="AI9" s="408"/>
      <c r="AJ9" s="410"/>
    </row>
    <row r="10" spans="1:37" ht="17.25" customHeight="1" x14ac:dyDescent="0.25">
      <c r="A10" s="86">
        <f>ปพ.5!A7</f>
        <v>0</v>
      </c>
      <c r="B10" s="87">
        <f>ปพ.5!B7</f>
        <v>0</v>
      </c>
      <c r="C10" s="171">
        <f>ปพ.5!D7</f>
        <v>0</v>
      </c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V10" s="172"/>
      <c r="W10" s="172"/>
      <c r="X10" s="172"/>
      <c r="Y10" s="172"/>
      <c r="Z10" s="172"/>
      <c r="AA10" s="172"/>
      <c r="AB10" s="172"/>
      <c r="AC10" s="172"/>
      <c r="AD10" s="172"/>
      <c r="AE10" s="172"/>
      <c r="AF10" s="172"/>
      <c r="AG10" s="172"/>
      <c r="AH10" s="173">
        <f t="shared" ref="AH10:AH55" si="0">COUNTIF(D10:AG10,"ขาด")</f>
        <v>0</v>
      </c>
      <c r="AI10" s="174">
        <f t="shared" ref="AI10:AI55" si="1">COUNTIF(D10:AG10,"ลา")</f>
        <v>0</v>
      </c>
      <c r="AJ10" s="175">
        <f t="shared" ref="AJ10:AJ55" si="2">COUNTIF(D10:AG10,"มา")</f>
        <v>0</v>
      </c>
    </row>
    <row r="11" spans="1:37" ht="17.25" customHeight="1" x14ac:dyDescent="0.25">
      <c r="A11" s="86">
        <f>ปพ.5!A8</f>
        <v>0</v>
      </c>
      <c r="B11" s="87">
        <f>ปพ.5!B8</f>
        <v>0</v>
      </c>
      <c r="C11" s="171">
        <f>ปพ.5!D8</f>
        <v>0</v>
      </c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3">
        <f t="shared" si="0"/>
        <v>0</v>
      </c>
      <c r="AI11" s="174">
        <f t="shared" si="1"/>
        <v>0</v>
      </c>
      <c r="AJ11" s="175">
        <f t="shared" si="2"/>
        <v>0</v>
      </c>
    </row>
    <row r="12" spans="1:37" ht="17.25" customHeight="1" x14ac:dyDescent="0.25">
      <c r="A12" s="86">
        <f>ปพ.5!A9</f>
        <v>0</v>
      </c>
      <c r="B12" s="87">
        <f>ปพ.5!B9</f>
        <v>0</v>
      </c>
      <c r="C12" s="171">
        <f>ปพ.5!D9</f>
        <v>0</v>
      </c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  <c r="AA12" s="172"/>
      <c r="AB12" s="172"/>
      <c r="AC12" s="172"/>
      <c r="AD12" s="172"/>
      <c r="AE12" s="172"/>
      <c r="AF12" s="172"/>
      <c r="AG12" s="172"/>
      <c r="AH12" s="173">
        <f t="shared" si="0"/>
        <v>0</v>
      </c>
      <c r="AI12" s="174">
        <f t="shared" si="1"/>
        <v>0</v>
      </c>
      <c r="AJ12" s="175">
        <f t="shared" si="2"/>
        <v>0</v>
      </c>
    </row>
    <row r="13" spans="1:37" ht="17.25" customHeight="1" x14ac:dyDescent="0.25">
      <c r="A13" s="86">
        <f>ปพ.5!A10</f>
        <v>0</v>
      </c>
      <c r="B13" s="87">
        <f>ปพ.5!B10</f>
        <v>0</v>
      </c>
      <c r="C13" s="171">
        <f>ปพ.5!D10</f>
        <v>0</v>
      </c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2"/>
      <c r="AH13" s="173">
        <f t="shared" si="0"/>
        <v>0</v>
      </c>
      <c r="AI13" s="174">
        <f t="shared" si="1"/>
        <v>0</v>
      </c>
      <c r="AJ13" s="175">
        <f t="shared" si="2"/>
        <v>0</v>
      </c>
    </row>
    <row r="14" spans="1:37" ht="17.25" customHeight="1" x14ac:dyDescent="0.25">
      <c r="A14" s="86">
        <f>ปพ.5!A11</f>
        <v>0</v>
      </c>
      <c r="B14" s="87">
        <f>ปพ.5!B11</f>
        <v>0</v>
      </c>
      <c r="C14" s="171">
        <f>ปพ.5!D11</f>
        <v>0</v>
      </c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3">
        <f t="shared" si="0"/>
        <v>0</v>
      </c>
      <c r="AI14" s="174">
        <f t="shared" si="1"/>
        <v>0</v>
      </c>
      <c r="AJ14" s="175">
        <f t="shared" si="2"/>
        <v>0</v>
      </c>
    </row>
    <row r="15" spans="1:37" ht="17.25" customHeight="1" x14ac:dyDescent="0.25">
      <c r="A15" s="86">
        <f>ปพ.5!A12</f>
        <v>0</v>
      </c>
      <c r="B15" s="87">
        <f>ปพ.5!B12</f>
        <v>0</v>
      </c>
      <c r="C15" s="171">
        <f>ปพ.5!D12</f>
        <v>0</v>
      </c>
      <c r="D15" s="172"/>
      <c r="E15" s="172"/>
      <c r="F15" s="172"/>
      <c r="G15" s="172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2"/>
      <c r="U15" s="172"/>
      <c r="V15" s="172"/>
      <c r="W15" s="172"/>
      <c r="X15" s="172"/>
      <c r="Y15" s="172"/>
      <c r="Z15" s="172"/>
      <c r="AA15" s="172"/>
      <c r="AB15" s="172"/>
      <c r="AC15" s="172"/>
      <c r="AD15" s="172"/>
      <c r="AE15" s="172"/>
      <c r="AF15" s="172"/>
      <c r="AG15" s="172"/>
      <c r="AH15" s="173">
        <f t="shared" si="0"/>
        <v>0</v>
      </c>
      <c r="AI15" s="174">
        <f t="shared" si="1"/>
        <v>0</v>
      </c>
      <c r="AJ15" s="175">
        <f t="shared" si="2"/>
        <v>0</v>
      </c>
    </row>
    <row r="16" spans="1:37" ht="17.25" customHeight="1" x14ac:dyDescent="0.25">
      <c r="A16" s="86">
        <f>ปพ.5!A13</f>
        <v>0</v>
      </c>
      <c r="B16" s="87">
        <f>ปพ.5!B13</f>
        <v>0</v>
      </c>
      <c r="C16" s="171">
        <f>ปพ.5!D13</f>
        <v>0</v>
      </c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  <c r="AF16" s="172"/>
      <c r="AG16" s="172"/>
      <c r="AH16" s="173">
        <f t="shared" si="0"/>
        <v>0</v>
      </c>
      <c r="AI16" s="174">
        <f t="shared" si="1"/>
        <v>0</v>
      </c>
      <c r="AJ16" s="175">
        <f t="shared" si="2"/>
        <v>0</v>
      </c>
    </row>
    <row r="17" spans="1:36" ht="17.25" customHeight="1" x14ac:dyDescent="0.25">
      <c r="A17" s="86">
        <f>ปพ.5!A14</f>
        <v>0</v>
      </c>
      <c r="B17" s="87">
        <f>ปพ.5!B14</f>
        <v>0</v>
      </c>
      <c r="C17" s="171">
        <f>ปพ.5!D14</f>
        <v>0</v>
      </c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172"/>
      <c r="AE17" s="172"/>
      <c r="AF17" s="172"/>
      <c r="AG17" s="172"/>
      <c r="AH17" s="173">
        <f t="shared" si="0"/>
        <v>0</v>
      </c>
      <c r="AI17" s="174">
        <f t="shared" si="1"/>
        <v>0</v>
      </c>
      <c r="AJ17" s="175">
        <f t="shared" si="2"/>
        <v>0</v>
      </c>
    </row>
    <row r="18" spans="1:36" ht="17.25" customHeight="1" x14ac:dyDescent="0.25">
      <c r="A18" s="86">
        <f>ปพ.5!A15</f>
        <v>0</v>
      </c>
      <c r="B18" s="87">
        <f>ปพ.5!B15</f>
        <v>0</v>
      </c>
      <c r="C18" s="171">
        <f>ปพ.5!D15</f>
        <v>0</v>
      </c>
      <c r="D18" s="172"/>
      <c r="E18" s="172"/>
      <c r="F18" s="172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2"/>
      <c r="AH18" s="173">
        <f t="shared" si="0"/>
        <v>0</v>
      </c>
      <c r="AI18" s="174">
        <f t="shared" si="1"/>
        <v>0</v>
      </c>
      <c r="AJ18" s="175">
        <f t="shared" si="2"/>
        <v>0</v>
      </c>
    </row>
    <row r="19" spans="1:36" ht="17.25" customHeight="1" x14ac:dyDescent="0.25">
      <c r="A19" s="86">
        <f>ปพ.5!A16</f>
        <v>0</v>
      </c>
      <c r="B19" s="87">
        <f>ปพ.5!B16</f>
        <v>0</v>
      </c>
      <c r="C19" s="171">
        <f>ปพ.5!D16</f>
        <v>0</v>
      </c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3">
        <f t="shared" si="0"/>
        <v>0</v>
      </c>
      <c r="AI19" s="174">
        <f t="shared" si="1"/>
        <v>0</v>
      </c>
      <c r="AJ19" s="175">
        <f t="shared" si="2"/>
        <v>0</v>
      </c>
    </row>
    <row r="20" spans="1:36" ht="17.25" customHeight="1" x14ac:dyDescent="0.25">
      <c r="A20" s="86">
        <f>ปพ.5!A17</f>
        <v>0</v>
      </c>
      <c r="B20" s="87">
        <f>ปพ.5!B17</f>
        <v>0</v>
      </c>
      <c r="C20" s="171">
        <f>ปพ.5!D17</f>
        <v>0</v>
      </c>
      <c r="D20" s="172"/>
      <c r="E20" s="172"/>
      <c r="F20" s="172"/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172"/>
      <c r="AA20" s="172"/>
      <c r="AB20" s="172"/>
      <c r="AC20" s="172"/>
      <c r="AD20" s="172"/>
      <c r="AE20" s="172"/>
      <c r="AF20" s="172"/>
      <c r="AG20" s="172"/>
      <c r="AH20" s="173">
        <f t="shared" si="0"/>
        <v>0</v>
      </c>
      <c r="AI20" s="174">
        <f t="shared" si="1"/>
        <v>0</v>
      </c>
      <c r="AJ20" s="175">
        <f t="shared" si="2"/>
        <v>0</v>
      </c>
    </row>
    <row r="21" spans="1:36" ht="17.25" customHeight="1" x14ac:dyDescent="0.25">
      <c r="A21" s="86">
        <f>ปพ.5!A18</f>
        <v>0</v>
      </c>
      <c r="B21" s="87">
        <f>ปพ.5!B18</f>
        <v>0</v>
      </c>
      <c r="C21" s="171">
        <f>ปพ.5!D18</f>
        <v>0</v>
      </c>
      <c r="D21" s="172"/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2"/>
      <c r="U21" s="172"/>
      <c r="V21" s="172"/>
      <c r="W21" s="172"/>
      <c r="X21" s="172"/>
      <c r="Y21" s="172"/>
      <c r="Z21" s="172"/>
      <c r="AA21" s="172"/>
      <c r="AB21" s="172"/>
      <c r="AC21" s="172"/>
      <c r="AD21" s="172"/>
      <c r="AE21" s="172"/>
      <c r="AF21" s="172"/>
      <c r="AG21" s="172"/>
      <c r="AH21" s="173">
        <f t="shared" si="0"/>
        <v>0</v>
      </c>
      <c r="AI21" s="174">
        <f t="shared" si="1"/>
        <v>0</v>
      </c>
      <c r="AJ21" s="175">
        <f t="shared" si="2"/>
        <v>0</v>
      </c>
    </row>
    <row r="22" spans="1:36" ht="17.25" customHeight="1" x14ac:dyDescent="0.25">
      <c r="A22" s="86">
        <f>ปพ.5!A19</f>
        <v>0</v>
      </c>
      <c r="B22" s="87">
        <f>ปพ.5!B19</f>
        <v>0</v>
      </c>
      <c r="C22" s="171">
        <f>ปพ.5!D19</f>
        <v>0</v>
      </c>
      <c r="D22" s="172"/>
      <c r="E22" s="172"/>
      <c r="F22" s="172"/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2"/>
      <c r="U22" s="172"/>
      <c r="V22" s="172"/>
      <c r="W22" s="172"/>
      <c r="X22" s="172"/>
      <c r="Y22" s="172"/>
      <c r="Z22" s="172"/>
      <c r="AA22" s="172"/>
      <c r="AB22" s="172"/>
      <c r="AC22" s="172"/>
      <c r="AD22" s="172"/>
      <c r="AE22" s="172"/>
      <c r="AF22" s="172"/>
      <c r="AG22" s="172"/>
      <c r="AH22" s="173">
        <f t="shared" si="0"/>
        <v>0</v>
      </c>
      <c r="AI22" s="174">
        <f t="shared" si="1"/>
        <v>0</v>
      </c>
      <c r="AJ22" s="175">
        <f t="shared" si="2"/>
        <v>0</v>
      </c>
    </row>
    <row r="23" spans="1:36" ht="17.25" customHeight="1" x14ac:dyDescent="0.25">
      <c r="A23" s="86">
        <f>ปพ.5!A20</f>
        <v>0</v>
      </c>
      <c r="B23" s="87">
        <f>ปพ.5!B20</f>
        <v>0</v>
      </c>
      <c r="C23" s="171">
        <f>ปพ.5!D20</f>
        <v>0</v>
      </c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172"/>
      <c r="AH23" s="173">
        <f t="shared" si="0"/>
        <v>0</v>
      </c>
      <c r="AI23" s="174">
        <f t="shared" si="1"/>
        <v>0</v>
      </c>
      <c r="AJ23" s="175">
        <f t="shared" si="2"/>
        <v>0</v>
      </c>
    </row>
    <row r="24" spans="1:36" ht="17.25" customHeight="1" x14ac:dyDescent="0.25">
      <c r="A24" s="86">
        <f>ปพ.5!A21</f>
        <v>0</v>
      </c>
      <c r="B24" s="87">
        <f>ปพ.5!B21</f>
        <v>0</v>
      </c>
      <c r="C24" s="171">
        <f>ปพ.5!D21</f>
        <v>0</v>
      </c>
      <c r="D24" s="172"/>
      <c r="E24" s="172"/>
      <c r="F24" s="172"/>
      <c r="G24" s="172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2"/>
      <c r="U24" s="172"/>
      <c r="V24" s="172"/>
      <c r="W24" s="172"/>
      <c r="X24" s="172"/>
      <c r="Y24" s="172"/>
      <c r="Z24" s="172"/>
      <c r="AA24" s="172"/>
      <c r="AB24" s="172"/>
      <c r="AC24" s="172"/>
      <c r="AD24" s="172"/>
      <c r="AE24" s="172"/>
      <c r="AF24" s="172"/>
      <c r="AG24" s="172"/>
      <c r="AH24" s="173">
        <f t="shared" si="0"/>
        <v>0</v>
      </c>
      <c r="AI24" s="174">
        <f t="shared" si="1"/>
        <v>0</v>
      </c>
      <c r="AJ24" s="175">
        <f t="shared" si="2"/>
        <v>0</v>
      </c>
    </row>
    <row r="25" spans="1:36" ht="17.25" customHeight="1" x14ac:dyDescent="0.25">
      <c r="A25" s="86">
        <f>ปพ.5!A22</f>
        <v>0</v>
      </c>
      <c r="B25" s="87">
        <f>ปพ.5!B22</f>
        <v>0</v>
      </c>
      <c r="C25" s="171">
        <f>ปพ.5!D22</f>
        <v>0</v>
      </c>
      <c r="D25" s="172"/>
      <c r="E25" s="172"/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2"/>
      <c r="U25" s="172"/>
      <c r="V25" s="172"/>
      <c r="W25" s="172"/>
      <c r="X25" s="172"/>
      <c r="Y25" s="172"/>
      <c r="Z25" s="172"/>
      <c r="AA25" s="172"/>
      <c r="AB25" s="172"/>
      <c r="AC25" s="172"/>
      <c r="AD25" s="172"/>
      <c r="AE25" s="172"/>
      <c r="AF25" s="172"/>
      <c r="AG25" s="172"/>
      <c r="AH25" s="173">
        <f t="shared" si="0"/>
        <v>0</v>
      </c>
      <c r="AI25" s="174">
        <f t="shared" si="1"/>
        <v>0</v>
      </c>
      <c r="AJ25" s="175">
        <f t="shared" si="2"/>
        <v>0</v>
      </c>
    </row>
    <row r="26" spans="1:36" ht="17.25" customHeight="1" x14ac:dyDescent="0.25">
      <c r="A26" s="86">
        <f>ปพ.5!A23</f>
        <v>0</v>
      </c>
      <c r="B26" s="87">
        <f>ปพ.5!B23</f>
        <v>0</v>
      </c>
      <c r="C26" s="171">
        <f>ปพ.5!D23</f>
        <v>0</v>
      </c>
      <c r="D26" s="172"/>
      <c r="E26" s="172"/>
      <c r="F26" s="172"/>
      <c r="G26" s="172"/>
      <c r="H26" s="172"/>
      <c r="I26" s="172"/>
      <c r="J26" s="172"/>
      <c r="K26" s="172"/>
      <c r="L26" s="172"/>
      <c r="M26" s="172"/>
      <c r="N26" s="172"/>
      <c r="O26" s="172"/>
      <c r="P26" s="172"/>
      <c r="Q26" s="172"/>
      <c r="R26" s="172"/>
      <c r="S26" s="172"/>
      <c r="T26" s="172"/>
      <c r="U26" s="172"/>
      <c r="V26" s="172"/>
      <c r="W26" s="172"/>
      <c r="X26" s="172"/>
      <c r="Y26" s="172"/>
      <c r="Z26" s="172"/>
      <c r="AA26" s="172"/>
      <c r="AB26" s="172"/>
      <c r="AC26" s="172"/>
      <c r="AD26" s="172"/>
      <c r="AE26" s="172"/>
      <c r="AF26" s="172"/>
      <c r="AG26" s="172"/>
      <c r="AH26" s="173">
        <f t="shared" si="0"/>
        <v>0</v>
      </c>
      <c r="AI26" s="174">
        <f t="shared" si="1"/>
        <v>0</v>
      </c>
      <c r="AJ26" s="175">
        <f t="shared" si="2"/>
        <v>0</v>
      </c>
    </row>
    <row r="27" spans="1:36" ht="17.25" customHeight="1" x14ac:dyDescent="0.25">
      <c r="A27" s="86">
        <f>ปพ.5!A24</f>
        <v>0</v>
      </c>
      <c r="B27" s="87">
        <f>ปพ.5!B24</f>
        <v>0</v>
      </c>
      <c r="C27" s="171">
        <f>ปพ.5!D24</f>
        <v>0</v>
      </c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172"/>
      <c r="AH27" s="173">
        <f t="shared" si="0"/>
        <v>0</v>
      </c>
      <c r="AI27" s="174">
        <f t="shared" si="1"/>
        <v>0</v>
      </c>
      <c r="AJ27" s="175">
        <f t="shared" si="2"/>
        <v>0</v>
      </c>
    </row>
    <row r="28" spans="1:36" ht="17.25" customHeight="1" x14ac:dyDescent="0.25">
      <c r="A28" s="86">
        <f>ปพ.5!A25</f>
        <v>0</v>
      </c>
      <c r="B28" s="87">
        <f>ปพ.5!B25</f>
        <v>0</v>
      </c>
      <c r="C28" s="171">
        <f>ปพ.5!D25</f>
        <v>0</v>
      </c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2"/>
      <c r="AD28" s="172"/>
      <c r="AE28" s="172"/>
      <c r="AF28" s="172"/>
      <c r="AG28" s="172"/>
      <c r="AH28" s="173">
        <f t="shared" si="0"/>
        <v>0</v>
      </c>
      <c r="AI28" s="174">
        <f t="shared" si="1"/>
        <v>0</v>
      </c>
      <c r="AJ28" s="175">
        <f t="shared" si="2"/>
        <v>0</v>
      </c>
    </row>
    <row r="29" spans="1:36" ht="17.25" customHeight="1" x14ac:dyDescent="0.25">
      <c r="A29" s="86">
        <f>ปพ.5!A26</f>
        <v>0</v>
      </c>
      <c r="B29" s="87">
        <f>ปพ.5!B26</f>
        <v>0</v>
      </c>
      <c r="C29" s="171">
        <f>ปพ.5!D26</f>
        <v>0</v>
      </c>
      <c r="D29" s="172"/>
      <c r="E29" s="172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72"/>
      <c r="AH29" s="173">
        <f t="shared" si="0"/>
        <v>0</v>
      </c>
      <c r="AI29" s="174">
        <f t="shared" si="1"/>
        <v>0</v>
      </c>
      <c r="AJ29" s="175">
        <f t="shared" si="2"/>
        <v>0</v>
      </c>
    </row>
    <row r="30" spans="1:36" ht="17.25" customHeight="1" x14ac:dyDescent="0.25">
      <c r="A30" s="86">
        <f>ปพ.5!A27</f>
        <v>0</v>
      </c>
      <c r="B30" s="87">
        <f>ปพ.5!B27</f>
        <v>0</v>
      </c>
      <c r="C30" s="171">
        <f>ปพ.5!D27</f>
        <v>0</v>
      </c>
      <c r="D30" s="172"/>
      <c r="E30" s="172"/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72"/>
      <c r="AD30" s="172"/>
      <c r="AE30" s="172"/>
      <c r="AF30" s="172"/>
      <c r="AG30" s="172"/>
      <c r="AH30" s="173">
        <f t="shared" si="0"/>
        <v>0</v>
      </c>
      <c r="AI30" s="174">
        <f t="shared" si="1"/>
        <v>0</v>
      </c>
      <c r="AJ30" s="175">
        <f t="shared" si="2"/>
        <v>0</v>
      </c>
    </row>
    <row r="31" spans="1:36" ht="17.25" customHeight="1" x14ac:dyDescent="0.25">
      <c r="A31" s="86">
        <f>ปพ.5!A28</f>
        <v>0</v>
      </c>
      <c r="B31" s="87">
        <f>ปพ.5!B28</f>
        <v>0</v>
      </c>
      <c r="C31" s="171">
        <f>ปพ.5!D28</f>
        <v>0</v>
      </c>
      <c r="D31" s="172"/>
      <c r="E31" s="172"/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H31" s="173">
        <f t="shared" si="0"/>
        <v>0</v>
      </c>
      <c r="AI31" s="174">
        <f t="shared" si="1"/>
        <v>0</v>
      </c>
      <c r="AJ31" s="175">
        <f t="shared" si="2"/>
        <v>0</v>
      </c>
    </row>
    <row r="32" spans="1:36" ht="17.25" customHeight="1" x14ac:dyDescent="0.25">
      <c r="A32" s="86">
        <f>ปพ.5!A29</f>
        <v>0</v>
      </c>
      <c r="B32" s="87">
        <f>ปพ.5!B29</f>
        <v>0</v>
      </c>
      <c r="C32" s="171">
        <f>ปพ.5!D29</f>
        <v>0</v>
      </c>
      <c r="D32" s="172"/>
      <c r="E32" s="172"/>
      <c r="F32" s="172"/>
      <c r="G32" s="172"/>
      <c r="H32" s="172"/>
      <c r="I32" s="172"/>
      <c r="J32" s="172"/>
      <c r="K32" s="172"/>
      <c r="L32" s="172"/>
      <c r="M32" s="172"/>
      <c r="N32" s="172"/>
      <c r="O32" s="172"/>
      <c r="P32" s="172"/>
      <c r="Q32" s="172"/>
      <c r="R32" s="172"/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172"/>
      <c r="AH32" s="173">
        <f t="shared" si="0"/>
        <v>0</v>
      </c>
      <c r="AI32" s="174">
        <f t="shared" si="1"/>
        <v>0</v>
      </c>
      <c r="AJ32" s="175">
        <f t="shared" si="2"/>
        <v>0</v>
      </c>
    </row>
    <row r="33" spans="1:36" ht="17.25" customHeight="1" x14ac:dyDescent="0.25">
      <c r="A33" s="86">
        <f>ปพ.5!A30</f>
        <v>0</v>
      </c>
      <c r="B33" s="87">
        <f>ปพ.5!B30</f>
        <v>0</v>
      </c>
      <c r="C33" s="171">
        <f>ปพ.5!D30</f>
        <v>0</v>
      </c>
      <c r="D33" s="172"/>
      <c r="E33" s="172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2"/>
      <c r="R33" s="172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172"/>
      <c r="AD33" s="172"/>
      <c r="AE33" s="172"/>
      <c r="AF33" s="172"/>
      <c r="AG33" s="172"/>
      <c r="AH33" s="173">
        <f t="shared" si="0"/>
        <v>0</v>
      </c>
      <c r="AI33" s="174">
        <f t="shared" si="1"/>
        <v>0</v>
      </c>
      <c r="AJ33" s="175">
        <f t="shared" si="2"/>
        <v>0</v>
      </c>
    </row>
    <row r="34" spans="1:36" ht="17.25" customHeight="1" x14ac:dyDescent="0.25">
      <c r="A34" s="86">
        <f>ปพ.5!A31</f>
        <v>0</v>
      </c>
      <c r="B34" s="87">
        <f>ปพ.5!B31</f>
        <v>0</v>
      </c>
      <c r="C34" s="171">
        <f>ปพ.5!D31</f>
        <v>0</v>
      </c>
      <c r="D34" s="172"/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2"/>
      <c r="AE34" s="172"/>
      <c r="AF34" s="172"/>
      <c r="AG34" s="172"/>
      <c r="AH34" s="173">
        <f t="shared" si="0"/>
        <v>0</v>
      </c>
      <c r="AI34" s="174">
        <f t="shared" si="1"/>
        <v>0</v>
      </c>
      <c r="AJ34" s="175">
        <f t="shared" si="2"/>
        <v>0</v>
      </c>
    </row>
    <row r="35" spans="1:36" ht="17.25" customHeight="1" x14ac:dyDescent="0.25">
      <c r="A35" s="86">
        <f>ปพ.5!A32</f>
        <v>0</v>
      </c>
      <c r="B35" s="87">
        <f>ปพ.5!B32</f>
        <v>0</v>
      </c>
      <c r="C35" s="171">
        <f>ปพ.5!D32</f>
        <v>0</v>
      </c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H35" s="173">
        <f t="shared" si="0"/>
        <v>0</v>
      </c>
      <c r="AI35" s="174">
        <f t="shared" si="1"/>
        <v>0</v>
      </c>
      <c r="AJ35" s="175">
        <f t="shared" si="2"/>
        <v>0</v>
      </c>
    </row>
    <row r="36" spans="1:36" ht="17.25" customHeight="1" x14ac:dyDescent="0.25">
      <c r="A36" s="86">
        <f>ปพ.5!A33</f>
        <v>0</v>
      </c>
      <c r="B36" s="87">
        <f>ปพ.5!B33</f>
        <v>0</v>
      </c>
      <c r="C36" s="171">
        <f>ปพ.5!D33</f>
        <v>0</v>
      </c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  <c r="V36" s="172"/>
      <c r="W36" s="172"/>
      <c r="X36" s="172"/>
      <c r="Y36" s="172"/>
      <c r="Z36" s="172"/>
      <c r="AA36" s="172"/>
      <c r="AB36" s="172"/>
      <c r="AC36" s="172"/>
      <c r="AD36" s="172"/>
      <c r="AE36" s="172"/>
      <c r="AF36" s="172"/>
      <c r="AG36" s="172"/>
      <c r="AH36" s="173">
        <f t="shared" si="0"/>
        <v>0</v>
      </c>
      <c r="AI36" s="174">
        <f t="shared" si="1"/>
        <v>0</v>
      </c>
      <c r="AJ36" s="175">
        <f t="shared" si="2"/>
        <v>0</v>
      </c>
    </row>
    <row r="37" spans="1:36" ht="17.25" customHeight="1" x14ac:dyDescent="0.25">
      <c r="A37" s="86">
        <f>ปพ.5!A34</f>
        <v>0</v>
      </c>
      <c r="B37" s="87">
        <f>ปพ.5!B34</f>
        <v>0</v>
      </c>
      <c r="C37" s="171">
        <f>ปพ.5!D34</f>
        <v>0</v>
      </c>
      <c r="D37" s="172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72"/>
      <c r="Q37" s="172"/>
      <c r="R37" s="172"/>
      <c r="S37" s="172"/>
      <c r="T37" s="172"/>
      <c r="U37" s="172"/>
      <c r="V37" s="172"/>
      <c r="W37" s="172"/>
      <c r="X37" s="172"/>
      <c r="Y37" s="172"/>
      <c r="Z37" s="172"/>
      <c r="AA37" s="172"/>
      <c r="AB37" s="172"/>
      <c r="AC37" s="172"/>
      <c r="AD37" s="172"/>
      <c r="AE37" s="172"/>
      <c r="AF37" s="172"/>
      <c r="AG37" s="172"/>
      <c r="AH37" s="173">
        <f t="shared" si="0"/>
        <v>0</v>
      </c>
      <c r="AI37" s="174">
        <f t="shared" si="1"/>
        <v>0</v>
      </c>
      <c r="AJ37" s="175">
        <f t="shared" si="2"/>
        <v>0</v>
      </c>
    </row>
    <row r="38" spans="1:36" ht="17.25" customHeight="1" x14ac:dyDescent="0.25">
      <c r="A38" s="86">
        <f>ปพ.5!A35</f>
        <v>0</v>
      </c>
      <c r="B38" s="87">
        <f>ปพ.5!B35</f>
        <v>0</v>
      </c>
      <c r="C38" s="171">
        <f>ปพ.5!D35</f>
        <v>0</v>
      </c>
      <c r="D38" s="172"/>
      <c r="E38" s="172"/>
      <c r="F38" s="172"/>
      <c r="G38" s="172"/>
      <c r="H38" s="172"/>
      <c r="I38" s="172"/>
      <c r="J38" s="172"/>
      <c r="K38" s="172"/>
      <c r="L38" s="172"/>
      <c r="M38" s="172"/>
      <c r="N38" s="172"/>
      <c r="O38" s="172"/>
      <c r="P38" s="172"/>
      <c r="Q38" s="172"/>
      <c r="R38" s="172"/>
      <c r="S38" s="172"/>
      <c r="T38" s="172"/>
      <c r="U38" s="172"/>
      <c r="V38" s="172"/>
      <c r="W38" s="172"/>
      <c r="X38" s="172"/>
      <c r="Y38" s="172"/>
      <c r="Z38" s="172"/>
      <c r="AA38" s="172"/>
      <c r="AB38" s="172"/>
      <c r="AC38" s="172"/>
      <c r="AD38" s="172"/>
      <c r="AE38" s="172"/>
      <c r="AF38" s="172"/>
      <c r="AG38" s="172"/>
      <c r="AH38" s="173">
        <f t="shared" si="0"/>
        <v>0</v>
      </c>
      <c r="AI38" s="174">
        <f t="shared" si="1"/>
        <v>0</v>
      </c>
      <c r="AJ38" s="175">
        <f t="shared" si="2"/>
        <v>0</v>
      </c>
    </row>
    <row r="39" spans="1:36" ht="17.25" customHeight="1" x14ac:dyDescent="0.25">
      <c r="A39" s="86">
        <f>ปพ.5!A36</f>
        <v>0</v>
      </c>
      <c r="B39" s="87">
        <f>ปพ.5!B36</f>
        <v>0</v>
      </c>
      <c r="C39" s="171">
        <f>ปพ.5!D36</f>
        <v>0</v>
      </c>
      <c r="D39" s="172"/>
      <c r="E39" s="172"/>
      <c r="F39" s="172"/>
      <c r="G39" s="172"/>
      <c r="H39" s="172"/>
      <c r="I39" s="172"/>
      <c r="J39" s="172"/>
      <c r="K39" s="172"/>
      <c r="L39" s="172"/>
      <c r="M39" s="172"/>
      <c r="N39" s="172"/>
      <c r="O39" s="172"/>
      <c r="P39" s="172"/>
      <c r="Q39" s="172"/>
      <c r="R39" s="172"/>
      <c r="S39" s="172"/>
      <c r="T39" s="172"/>
      <c r="U39" s="172"/>
      <c r="V39" s="172"/>
      <c r="W39" s="172"/>
      <c r="X39" s="172"/>
      <c r="Y39" s="172"/>
      <c r="Z39" s="172"/>
      <c r="AA39" s="172"/>
      <c r="AB39" s="172"/>
      <c r="AC39" s="172"/>
      <c r="AD39" s="172"/>
      <c r="AE39" s="172"/>
      <c r="AF39" s="172"/>
      <c r="AG39" s="172"/>
      <c r="AH39" s="173">
        <f t="shared" si="0"/>
        <v>0</v>
      </c>
      <c r="AI39" s="174">
        <f t="shared" si="1"/>
        <v>0</v>
      </c>
      <c r="AJ39" s="175">
        <f t="shared" si="2"/>
        <v>0</v>
      </c>
    </row>
    <row r="40" spans="1:36" ht="17.25" customHeight="1" x14ac:dyDescent="0.25">
      <c r="A40" s="86">
        <f>ปพ.5!A37</f>
        <v>0</v>
      </c>
      <c r="B40" s="87">
        <f>ปพ.5!B37</f>
        <v>0</v>
      </c>
      <c r="C40" s="171">
        <f>ปพ.5!D37</f>
        <v>0</v>
      </c>
      <c r="D40" s="172"/>
      <c r="E40" s="172"/>
      <c r="F40" s="172"/>
      <c r="G40" s="172"/>
      <c r="H40" s="172"/>
      <c r="I40" s="172"/>
      <c r="J40" s="172"/>
      <c r="K40" s="172"/>
      <c r="L40" s="172"/>
      <c r="M40" s="172"/>
      <c r="N40" s="172"/>
      <c r="O40" s="172"/>
      <c r="P40" s="172"/>
      <c r="Q40" s="172"/>
      <c r="R40" s="172"/>
      <c r="S40" s="172"/>
      <c r="T40" s="172"/>
      <c r="U40" s="172"/>
      <c r="V40" s="172"/>
      <c r="W40" s="172"/>
      <c r="X40" s="172"/>
      <c r="Y40" s="172"/>
      <c r="Z40" s="172"/>
      <c r="AA40" s="172"/>
      <c r="AB40" s="172"/>
      <c r="AC40" s="172"/>
      <c r="AD40" s="172"/>
      <c r="AE40" s="172"/>
      <c r="AF40" s="172"/>
      <c r="AG40" s="172"/>
      <c r="AH40" s="173">
        <f t="shared" si="0"/>
        <v>0</v>
      </c>
      <c r="AI40" s="174">
        <f t="shared" si="1"/>
        <v>0</v>
      </c>
      <c r="AJ40" s="175">
        <f t="shared" si="2"/>
        <v>0</v>
      </c>
    </row>
    <row r="41" spans="1:36" ht="17.25" customHeight="1" x14ac:dyDescent="0.25">
      <c r="A41" s="86">
        <f>ปพ.5!A38</f>
        <v>0</v>
      </c>
      <c r="B41" s="87">
        <f>ปพ.5!B38</f>
        <v>0</v>
      </c>
      <c r="C41" s="171">
        <f>ปพ.5!D38</f>
        <v>0</v>
      </c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  <c r="V41" s="172"/>
      <c r="W41" s="172"/>
      <c r="X41" s="172"/>
      <c r="Y41" s="172"/>
      <c r="Z41" s="172"/>
      <c r="AA41" s="172"/>
      <c r="AB41" s="172"/>
      <c r="AC41" s="172"/>
      <c r="AD41" s="172"/>
      <c r="AE41" s="172"/>
      <c r="AF41" s="172"/>
      <c r="AG41" s="172"/>
      <c r="AH41" s="173">
        <f t="shared" si="0"/>
        <v>0</v>
      </c>
      <c r="AI41" s="174">
        <f t="shared" si="1"/>
        <v>0</v>
      </c>
      <c r="AJ41" s="175">
        <f t="shared" si="2"/>
        <v>0</v>
      </c>
    </row>
    <row r="42" spans="1:36" ht="17.25" customHeight="1" x14ac:dyDescent="0.25">
      <c r="A42" s="86">
        <f>ปพ.5!A39</f>
        <v>0</v>
      </c>
      <c r="B42" s="87">
        <f>ปพ.5!B39</f>
        <v>0</v>
      </c>
      <c r="C42" s="171">
        <f>ปพ.5!D39</f>
        <v>0</v>
      </c>
      <c r="D42" s="172"/>
      <c r="E42" s="172"/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72"/>
      <c r="S42" s="172"/>
      <c r="T42" s="172"/>
      <c r="U42" s="172"/>
      <c r="V42" s="172"/>
      <c r="W42" s="172"/>
      <c r="X42" s="172"/>
      <c r="Y42" s="172"/>
      <c r="Z42" s="172"/>
      <c r="AA42" s="172"/>
      <c r="AB42" s="172"/>
      <c r="AC42" s="172"/>
      <c r="AD42" s="172"/>
      <c r="AE42" s="172"/>
      <c r="AF42" s="172"/>
      <c r="AG42" s="172"/>
      <c r="AH42" s="173">
        <f t="shared" si="0"/>
        <v>0</v>
      </c>
      <c r="AI42" s="174">
        <f t="shared" si="1"/>
        <v>0</v>
      </c>
      <c r="AJ42" s="175">
        <f t="shared" si="2"/>
        <v>0</v>
      </c>
    </row>
    <row r="43" spans="1:36" ht="17.25" customHeight="1" x14ac:dyDescent="0.25">
      <c r="A43" s="86">
        <f>ปพ.5!A40</f>
        <v>0</v>
      </c>
      <c r="B43" s="87">
        <f>ปพ.5!B40</f>
        <v>0</v>
      </c>
      <c r="C43" s="171">
        <f>ปพ.5!D40</f>
        <v>0</v>
      </c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2"/>
      <c r="Q43" s="172"/>
      <c r="R43" s="172"/>
      <c r="S43" s="172"/>
      <c r="T43" s="172"/>
      <c r="U43" s="172"/>
      <c r="V43" s="172"/>
      <c r="W43" s="172"/>
      <c r="X43" s="172"/>
      <c r="Y43" s="172"/>
      <c r="Z43" s="172"/>
      <c r="AA43" s="172"/>
      <c r="AB43" s="172"/>
      <c r="AC43" s="172"/>
      <c r="AD43" s="172"/>
      <c r="AE43" s="172"/>
      <c r="AF43" s="172"/>
      <c r="AG43" s="172"/>
      <c r="AH43" s="173">
        <f t="shared" si="0"/>
        <v>0</v>
      </c>
      <c r="AI43" s="174">
        <f t="shared" si="1"/>
        <v>0</v>
      </c>
      <c r="AJ43" s="175">
        <f t="shared" si="2"/>
        <v>0</v>
      </c>
    </row>
    <row r="44" spans="1:36" ht="17.25" customHeight="1" x14ac:dyDescent="0.25">
      <c r="A44" s="86">
        <f>ปพ.5!A41</f>
        <v>0</v>
      </c>
      <c r="B44" s="87">
        <f>ปพ.5!B41</f>
        <v>0</v>
      </c>
      <c r="C44" s="171">
        <f>ปพ.5!D41</f>
        <v>0</v>
      </c>
      <c r="D44" s="172"/>
      <c r="E44" s="172"/>
      <c r="F44" s="172"/>
      <c r="G44" s="172"/>
      <c r="H44" s="172"/>
      <c r="I44" s="172"/>
      <c r="J44" s="172"/>
      <c r="K44" s="172"/>
      <c r="L44" s="172"/>
      <c r="M44" s="172"/>
      <c r="N44" s="172"/>
      <c r="O44" s="172"/>
      <c r="P44" s="172"/>
      <c r="Q44" s="172"/>
      <c r="R44" s="172"/>
      <c r="S44" s="172"/>
      <c r="T44" s="172"/>
      <c r="U44" s="172"/>
      <c r="V44" s="172"/>
      <c r="W44" s="172"/>
      <c r="X44" s="172"/>
      <c r="Y44" s="172"/>
      <c r="Z44" s="172"/>
      <c r="AA44" s="172"/>
      <c r="AB44" s="172"/>
      <c r="AC44" s="172"/>
      <c r="AD44" s="172"/>
      <c r="AE44" s="172"/>
      <c r="AF44" s="172"/>
      <c r="AG44" s="172"/>
      <c r="AH44" s="173">
        <f t="shared" si="0"/>
        <v>0</v>
      </c>
      <c r="AI44" s="174">
        <f t="shared" si="1"/>
        <v>0</v>
      </c>
      <c r="AJ44" s="175">
        <f t="shared" si="2"/>
        <v>0</v>
      </c>
    </row>
    <row r="45" spans="1:36" ht="17.25" customHeight="1" x14ac:dyDescent="0.25">
      <c r="A45" s="86">
        <f>ปพ.5!A42</f>
        <v>0</v>
      </c>
      <c r="B45" s="87">
        <f>ปพ.5!B42</f>
        <v>0</v>
      </c>
      <c r="C45" s="171">
        <f>ปพ.5!D42</f>
        <v>0</v>
      </c>
      <c r="D45" s="172"/>
      <c r="E45" s="172"/>
      <c r="F45" s="172"/>
      <c r="G45" s="172"/>
      <c r="H45" s="172"/>
      <c r="I45" s="172"/>
      <c r="J45" s="172"/>
      <c r="K45" s="172"/>
      <c r="L45" s="172"/>
      <c r="M45" s="172"/>
      <c r="N45" s="172"/>
      <c r="O45" s="172"/>
      <c r="P45" s="172"/>
      <c r="Q45" s="172"/>
      <c r="R45" s="172"/>
      <c r="S45" s="172"/>
      <c r="T45" s="172"/>
      <c r="U45" s="172"/>
      <c r="V45" s="172"/>
      <c r="W45" s="172"/>
      <c r="X45" s="172"/>
      <c r="Y45" s="172"/>
      <c r="Z45" s="172"/>
      <c r="AA45" s="172"/>
      <c r="AB45" s="172"/>
      <c r="AC45" s="172"/>
      <c r="AD45" s="172"/>
      <c r="AE45" s="172"/>
      <c r="AF45" s="172"/>
      <c r="AG45" s="172"/>
      <c r="AH45" s="173">
        <f t="shared" si="0"/>
        <v>0</v>
      </c>
      <c r="AI45" s="174">
        <f t="shared" si="1"/>
        <v>0</v>
      </c>
      <c r="AJ45" s="175">
        <f t="shared" si="2"/>
        <v>0</v>
      </c>
    </row>
    <row r="46" spans="1:36" ht="17.25" customHeight="1" x14ac:dyDescent="0.25">
      <c r="A46" s="86">
        <f>ปพ.5!A43</f>
        <v>0</v>
      </c>
      <c r="B46" s="87">
        <f>ปพ.5!B43</f>
        <v>0</v>
      </c>
      <c r="C46" s="171">
        <f>ปพ.5!D43</f>
        <v>0</v>
      </c>
      <c r="D46" s="172"/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72"/>
      <c r="P46" s="172"/>
      <c r="Q46" s="172"/>
      <c r="R46" s="172"/>
      <c r="S46" s="172"/>
      <c r="T46" s="172"/>
      <c r="U46" s="172"/>
      <c r="V46" s="172"/>
      <c r="W46" s="172"/>
      <c r="X46" s="172"/>
      <c r="Y46" s="172"/>
      <c r="Z46" s="172"/>
      <c r="AA46" s="172"/>
      <c r="AB46" s="172"/>
      <c r="AC46" s="172"/>
      <c r="AD46" s="172"/>
      <c r="AE46" s="172"/>
      <c r="AF46" s="172"/>
      <c r="AG46" s="172"/>
      <c r="AH46" s="173">
        <f t="shared" si="0"/>
        <v>0</v>
      </c>
      <c r="AI46" s="174">
        <f t="shared" si="1"/>
        <v>0</v>
      </c>
      <c r="AJ46" s="175">
        <f t="shared" si="2"/>
        <v>0</v>
      </c>
    </row>
    <row r="47" spans="1:36" ht="17.25" customHeight="1" x14ac:dyDescent="0.25">
      <c r="A47" s="86">
        <f>ปพ.5!A44</f>
        <v>0</v>
      </c>
      <c r="B47" s="87">
        <f>ปพ.5!B44</f>
        <v>0</v>
      </c>
      <c r="C47" s="171">
        <f>ปพ.5!D44</f>
        <v>0</v>
      </c>
      <c r="D47" s="172"/>
      <c r="E47" s="172"/>
      <c r="F47" s="172"/>
      <c r="G47" s="172"/>
      <c r="H47" s="172"/>
      <c r="I47" s="172"/>
      <c r="J47" s="172"/>
      <c r="K47" s="172"/>
      <c r="L47" s="172"/>
      <c r="M47" s="172"/>
      <c r="N47" s="172"/>
      <c r="O47" s="172"/>
      <c r="P47" s="172"/>
      <c r="Q47" s="172"/>
      <c r="R47" s="172"/>
      <c r="S47" s="172"/>
      <c r="T47" s="172"/>
      <c r="U47" s="172"/>
      <c r="V47" s="172"/>
      <c r="W47" s="172"/>
      <c r="X47" s="172"/>
      <c r="Y47" s="172"/>
      <c r="Z47" s="172"/>
      <c r="AA47" s="172"/>
      <c r="AB47" s="172"/>
      <c r="AC47" s="172"/>
      <c r="AD47" s="172"/>
      <c r="AE47" s="172"/>
      <c r="AF47" s="172"/>
      <c r="AG47" s="172"/>
      <c r="AH47" s="173">
        <f t="shared" si="0"/>
        <v>0</v>
      </c>
      <c r="AI47" s="174">
        <f t="shared" si="1"/>
        <v>0</v>
      </c>
      <c r="AJ47" s="175">
        <f t="shared" si="2"/>
        <v>0</v>
      </c>
    </row>
    <row r="48" spans="1:36" ht="17.25" customHeight="1" x14ac:dyDescent="0.25">
      <c r="A48" s="86">
        <f>ปพ.5!A45</f>
        <v>0</v>
      </c>
      <c r="B48" s="87">
        <f>ปพ.5!B45</f>
        <v>0</v>
      </c>
      <c r="C48" s="171">
        <f>ปพ.5!D45</f>
        <v>0</v>
      </c>
      <c r="D48" s="172"/>
      <c r="E48" s="172"/>
      <c r="F48" s="172"/>
      <c r="G48" s="172"/>
      <c r="H48" s="172"/>
      <c r="I48" s="172"/>
      <c r="J48" s="172"/>
      <c r="K48" s="172"/>
      <c r="L48" s="172"/>
      <c r="M48" s="172"/>
      <c r="N48" s="172"/>
      <c r="O48" s="172"/>
      <c r="P48" s="172"/>
      <c r="Q48" s="172"/>
      <c r="R48" s="172"/>
      <c r="S48" s="172"/>
      <c r="T48" s="172"/>
      <c r="U48" s="172"/>
      <c r="V48" s="172"/>
      <c r="W48" s="172"/>
      <c r="X48" s="172"/>
      <c r="Y48" s="172"/>
      <c r="Z48" s="172"/>
      <c r="AA48" s="172"/>
      <c r="AB48" s="172"/>
      <c r="AC48" s="172"/>
      <c r="AD48" s="172"/>
      <c r="AE48" s="172"/>
      <c r="AF48" s="172"/>
      <c r="AG48" s="172"/>
      <c r="AH48" s="173">
        <f t="shared" si="0"/>
        <v>0</v>
      </c>
      <c r="AI48" s="174">
        <f t="shared" si="1"/>
        <v>0</v>
      </c>
      <c r="AJ48" s="175">
        <f t="shared" si="2"/>
        <v>0</v>
      </c>
    </row>
    <row r="49" spans="1:36" ht="17.25" customHeight="1" x14ac:dyDescent="0.25">
      <c r="A49" s="86">
        <f>ปพ.5!A46</f>
        <v>0</v>
      </c>
      <c r="B49" s="87">
        <f>ปพ.5!B46</f>
        <v>0</v>
      </c>
      <c r="C49" s="171">
        <f>ปพ.5!D46</f>
        <v>0</v>
      </c>
      <c r="D49" s="172"/>
      <c r="E49" s="172"/>
      <c r="F49" s="172"/>
      <c r="G49" s="172"/>
      <c r="H49" s="172"/>
      <c r="I49" s="172"/>
      <c r="J49" s="172"/>
      <c r="K49" s="172"/>
      <c r="L49" s="172"/>
      <c r="M49" s="172"/>
      <c r="N49" s="172"/>
      <c r="O49" s="172"/>
      <c r="P49" s="172"/>
      <c r="Q49" s="172"/>
      <c r="R49" s="172"/>
      <c r="S49" s="172"/>
      <c r="T49" s="172"/>
      <c r="U49" s="172"/>
      <c r="V49" s="172"/>
      <c r="W49" s="172"/>
      <c r="X49" s="172"/>
      <c r="Y49" s="172"/>
      <c r="Z49" s="172"/>
      <c r="AA49" s="172"/>
      <c r="AB49" s="172"/>
      <c r="AC49" s="172"/>
      <c r="AD49" s="172"/>
      <c r="AE49" s="172"/>
      <c r="AF49" s="172"/>
      <c r="AG49" s="172"/>
      <c r="AH49" s="173">
        <f t="shared" si="0"/>
        <v>0</v>
      </c>
      <c r="AI49" s="174">
        <f t="shared" si="1"/>
        <v>0</v>
      </c>
      <c r="AJ49" s="175">
        <f t="shared" si="2"/>
        <v>0</v>
      </c>
    </row>
    <row r="50" spans="1:36" ht="17.25" customHeight="1" x14ac:dyDescent="0.25">
      <c r="A50" s="86">
        <f>ปพ.5!A47</f>
        <v>0</v>
      </c>
      <c r="B50" s="87">
        <f>ปพ.5!B47</f>
        <v>0</v>
      </c>
      <c r="C50" s="171">
        <f>ปพ.5!D47</f>
        <v>0</v>
      </c>
      <c r="D50" s="172"/>
      <c r="E50" s="172"/>
      <c r="F50" s="172"/>
      <c r="G50" s="172"/>
      <c r="H50" s="172"/>
      <c r="I50" s="172"/>
      <c r="J50" s="172"/>
      <c r="K50" s="172"/>
      <c r="L50" s="172"/>
      <c r="M50" s="172"/>
      <c r="N50" s="172"/>
      <c r="O50" s="172"/>
      <c r="P50" s="172"/>
      <c r="Q50" s="172"/>
      <c r="R50" s="172"/>
      <c r="S50" s="172"/>
      <c r="T50" s="172"/>
      <c r="U50" s="172"/>
      <c r="V50" s="172"/>
      <c r="W50" s="172"/>
      <c r="X50" s="172"/>
      <c r="Y50" s="172"/>
      <c r="Z50" s="172"/>
      <c r="AA50" s="172"/>
      <c r="AB50" s="172"/>
      <c r="AC50" s="172"/>
      <c r="AD50" s="172"/>
      <c r="AE50" s="172"/>
      <c r="AF50" s="172"/>
      <c r="AG50" s="172"/>
      <c r="AH50" s="173">
        <f t="shared" si="0"/>
        <v>0</v>
      </c>
      <c r="AI50" s="174">
        <f t="shared" si="1"/>
        <v>0</v>
      </c>
      <c r="AJ50" s="175">
        <f t="shared" si="2"/>
        <v>0</v>
      </c>
    </row>
    <row r="51" spans="1:36" ht="17.25" customHeight="1" x14ac:dyDescent="0.25">
      <c r="A51" s="86">
        <f>ปพ.5!A48</f>
        <v>0</v>
      </c>
      <c r="B51" s="87">
        <f>ปพ.5!B48</f>
        <v>0</v>
      </c>
      <c r="C51" s="171">
        <f>ปพ.5!D48</f>
        <v>0</v>
      </c>
      <c r="D51" s="172"/>
      <c r="E51" s="172"/>
      <c r="F51" s="172"/>
      <c r="G51" s="172"/>
      <c r="H51" s="172"/>
      <c r="I51" s="172"/>
      <c r="J51" s="172"/>
      <c r="K51" s="172"/>
      <c r="L51" s="172"/>
      <c r="M51" s="172"/>
      <c r="N51" s="172"/>
      <c r="O51" s="172"/>
      <c r="P51" s="172"/>
      <c r="Q51" s="172"/>
      <c r="R51" s="172"/>
      <c r="S51" s="172"/>
      <c r="T51" s="172"/>
      <c r="U51" s="172"/>
      <c r="V51" s="172"/>
      <c r="W51" s="172"/>
      <c r="X51" s="172"/>
      <c r="Y51" s="172"/>
      <c r="Z51" s="172"/>
      <c r="AA51" s="172"/>
      <c r="AB51" s="172"/>
      <c r="AC51" s="172"/>
      <c r="AD51" s="172"/>
      <c r="AE51" s="172"/>
      <c r="AF51" s="172"/>
      <c r="AG51" s="172"/>
      <c r="AH51" s="173">
        <f t="shared" si="0"/>
        <v>0</v>
      </c>
      <c r="AI51" s="174">
        <f t="shared" si="1"/>
        <v>0</v>
      </c>
      <c r="AJ51" s="175">
        <f t="shared" si="2"/>
        <v>0</v>
      </c>
    </row>
    <row r="52" spans="1:36" ht="17.25" customHeight="1" x14ac:dyDescent="0.25">
      <c r="A52" s="86">
        <f>ปพ.5!A49</f>
        <v>0</v>
      </c>
      <c r="B52" s="87">
        <f>ปพ.5!B49</f>
        <v>0</v>
      </c>
      <c r="C52" s="171">
        <f>ปพ.5!D49</f>
        <v>0</v>
      </c>
      <c r="D52" s="172"/>
      <c r="E52" s="172"/>
      <c r="F52" s="172"/>
      <c r="G52" s="172"/>
      <c r="H52" s="172"/>
      <c r="I52" s="172"/>
      <c r="J52" s="172"/>
      <c r="K52" s="172"/>
      <c r="L52" s="172"/>
      <c r="M52" s="172"/>
      <c r="N52" s="172"/>
      <c r="O52" s="172"/>
      <c r="P52" s="172"/>
      <c r="Q52" s="172"/>
      <c r="R52" s="172"/>
      <c r="S52" s="172"/>
      <c r="T52" s="172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2"/>
      <c r="AH52" s="173">
        <f t="shared" si="0"/>
        <v>0</v>
      </c>
      <c r="AI52" s="174">
        <f t="shared" si="1"/>
        <v>0</v>
      </c>
      <c r="AJ52" s="175">
        <f t="shared" si="2"/>
        <v>0</v>
      </c>
    </row>
    <row r="53" spans="1:36" ht="17.25" customHeight="1" x14ac:dyDescent="0.25">
      <c r="A53" s="86">
        <f>ปพ.5!A50</f>
        <v>0</v>
      </c>
      <c r="B53" s="87">
        <f>ปพ.5!B50</f>
        <v>0</v>
      </c>
      <c r="C53" s="171">
        <f>ปพ.5!D50</f>
        <v>0</v>
      </c>
      <c r="D53" s="172"/>
      <c r="E53" s="172"/>
      <c r="F53" s="172"/>
      <c r="G53" s="172"/>
      <c r="H53" s="172"/>
      <c r="I53" s="172"/>
      <c r="J53" s="172"/>
      <c r="K53" s="172"/>
      <c r="L53" s="172"/>
      <c r="M53" s="172"/>
      <c r="N53" s="172"/>
      <c r="O53" s="172"/>
      <c r="P53" s="172"/>
      <c r="Q53" s="172"/>
      <c r="R53" s="172"/>
      <c r="S53" s="172"/>
      <c r="T53" s="172"/>
      <c r="U53" s="172"/>
      <c r="V53" s="172"/>
      <c r="W53" s="172"/>
      <c r="X53" s="172"/>
      <c r="Y53" s="172"/>
      <c r="Z53" s="172"/>
      <c r="AA53" s="172"/>
      <c r="AB53" s="172"/>
      <c r="AC53" s="172"/>
      <c r="AD53" s="172"/>
      <c r="AE53" s="172"/>
      <c r="AF53" s="172"/>
      <c r="AG53" s="172"/>
      <c r="AH53" s="173">
        <f t="shared" si="0"/>
        <v>0</v>
      </c>
      <c r="AI53" s="174">
        <f t="shared" si="1"/>
        <v>0</v>
      </c>
      <c r="AJ53" s="175">
        <f t="shared" si="2"/>
        <v>0</v>
      </c>
    </row>
    <row r="54" spans="1:36" ht="17.25" customHeight="1" x14ac:dyDescent="0.25">
      <c r="A54" s="86">
        <f>ปพ.5!A51</f>
        <v>0</v>
      </c>
      <c r="B54" s="87">
        <f>ปพ.5!B51</f>
        <v>0</v>
      </c>
      <c r="C54" s="171">
        <f>ปพ.5!D51</f>
        <v>0</v>
      </c>
      <c r="D54" s="172"/>
      <c r="E54" s="172"/>
      <c r="F54" s="172"/>
      <c r="G54" s="172"/>
      <c r="H54" s="172"/>
      <c r="I54" s="172"/>
      <c r="J54" s="172"/>
      <c r="K54" s="172"/>
      <c r="L54" s="172"/>
      <c r="M54" s="172"/>
      <c r="N54" s="172"/>
      <c r="O54" s="172"/>
      <c r="P54" s="172"/>
      <c r="Q54" s="172"/>
      <c r="R54" s="172"/>
      <c r="S54" s="172"/>
      <c r="T54" s="172"/>
      <c r="U54" s="172"/>
      <c r="V54" s="172"/>
      <c r="W54" s="172"/>
      <c r="X54" s="172"/>
      <c r="Y54" s="172"/>
      <c r="Z54" s="172"/>
      <c r="AA54" s="172"/>
      <c r="AB54" s="172"/>
      <c r="AC54" s="172"/>
      <c r="AD54" s="172"/>
      <c r="AE54" s="172"/>
      <c r="AF54" s="172"/>
      <c r="AG54" s="172"/>
      <c r="AH54" s="173">
        <f t="shared" si="0"/>
        <v>0</v>
      </c>
      <c r="AI54" s="174">
        <f t="shared" si="1"/>
        <v>0</v>
      </c>
      <c r="AJ54" s="175">
        <f t="shared" si="2"/>
        <v>0</v>
      </c>
    </row>
    <row r="55" spans="1:36" ht="17.25" customHeight="1" x14ac:dyDescent="0.25">
      <c r="A55" s="86">
        <f>ปพ.5!A52</f>
        <v>0</v>
      </c>
      <c r="B55" s="87">
        <f>ปพ.5!B52</f>
        <v>0</v>
      </c>
      <c r="C55" s="171">
        <f>ปพ.5!D52</f>
        <v>0</v>
      </c>
      <c r="D55" s="172"/>
      <c r="E55" s="172"/>
      <c r="F55" s="172"/>
      <c r="G55" s="172"/>
      <c r="H55" s="172"/>
      <c r="I55" s="172"/>
      <c r="J55" s="172"/>
      <c r="K55" s="172"/>
      <c r="L55" s="172"/>
      <c r="M55" s="172"/>
      <c r="N55" s="172"/>
      <c r="O55" s="172"/>
      <c r="P55" s="172"/>
      <c r="Q55" s="172"/>
      <c r="R55" s="172"/>
      <c r="S55" s="172"/>
      <c r="T55" s="172"/>
      <c r="U55" s="172"/>
      <c r="V55" s="172"/>
      <c r="W55" s="172"/>
      <c r="X55" s="172"/>
      <c r="Y55" s="172"/>
      <c r="Z55" s="172"/>
      <c r="AA55" s="172"/>
      <c r="AB55" s="172"/>
      <c r="AC55" s="172"/>
      <c r="AD55" s="172"/>
      <c r="AE55" s="172"/>
      <c r="AF55" s="172"/>
      <c r="AG55" s="172"/>
      <c r="AH55" s="173">
        <f t="shared" si="0"/>
        <v>0</v>
      </c>
      <c r="AI55" s="174">
        <f t="shared" si="1"/>
        <v>0</v>
      </c>
      <c r="AJ55" s="175">
        <f t="shared" si="2"/>
        <v>0</v>
      </c>
    </row>
    <row r="56" spans="1:36" ht="24.6" x14ac:dyDescent="0.25">
      <c r="A56" s="411"/>
      <c r="B56" s="412"/>
      <c r="C56" s="176" t="s">
        <v>106</v>
      </c>
      <c r="D56" s="177">
        <f t="shared" ref="D56:AG56" si="3">COUNTIF(D10:D55,"ขาด")</f>
        <v>0</v>
      </c>
      <c r="E56" s="177">
        <f t="shared" si="3"/>
        <v>0</v>
      </c>
      <c r="F56" s="177">
        <f t="shared" si="3"/>
        <v>0</v>
      </c>
      <c r="G56" s="177">
        <f t="shared" si="3"/>
        <v>0</v>
      </c>
      <c r="H56" s="177">
        <f t="shared" si="3"/>
        <v>0</v>
      </c>
      <c r="I56" s="177">
        <f t="shared" si="3"/>
        <v>0</v>
      </c>
      <c r="J56" s="177">
        <f t="shared" si="3"/>
        <v>0</v>
      </c>
      <c r="K56" s="177">
        <f t="shared" si="3"/>
        <v>0</v>
      </c>
      <c r="L56" s="177">
        <f t="shared" si="3"/>
        <v>0</v>
      </c>
      <c r="M56" s="177">
        <f t="shared" si="3"/>
        <v>0</v>
      </c>
      <c r="N56" s="177">
        <f t="shared" si="3"/>
        <v>0</v>
      </c>
      <c r="O56" s="177">
        <f t="shared" si="3"/>
        <v>0</v>
      </c>
      <c r="P56" s="177">
        <f t="shared" si="3"/>
        <v>0</v>
      </c>
      <c r="Q56" s="177">
        <f t="shared" si="3"/>
        <v>0</v>
      </c>
      <c r="R56" s="177">
        <f t="shared" si="3"/>
        <v>0</v>
      </c>
      <c r="S56" s="177">
        <f t="shared" si="3"/>
        <v>0</v>
      </c>
      <c r="T56" s="177">
        <f t="shared" si="3"/>
        <v>0</v>
      </c>
      <c r="U56" s="177">
        <f t="shared" si="3"/>
        <v>0</v>
      </c>
      <c r="V56" s="177">
        <f t="shared" si="3"/>
        <v>0</v>
      </c>
      <c r="W56" s="177">
        <f t="shared" si="3"/>
        <v>0</v>
      </c>
      <c r="X56" s="177">
        <f t="shared" si="3"/>
        <v>0</v>
      </c>
      <c r="Y56" s="177">
        <f t="shared" si="3"/>
        <v>0</v>
      </c>
      <c r="Z56" s="177">
        <f t="shared" si="3"/>
        <v>0</v>
      </c>
      <c r="AA56" s="177">
        <f t="shared" si="3"/>
        <v>0</v>
      </c>
      <c r="AB56" s="177">
        <f t="shared" si="3"/>
        <v>0</v>
      </c>
      <c r="AC56" s="177">
        <f t="shared" si="3"/>
        <v>0</v>
      </c>
      <c r="AD56" s="177">
        <f t="shared" si="3"/>
        <v>0</v>
      </c>
      <c r="AE56" s="177">
        <f t="shared" si="3"/>
        <v>0</v>
      </c>
      <c r="AF56" s="177">
        <f t="shared" si="3"/>
        <v>0</v>
      </c>
      <c r="AG56" s="177">
        <f t="shared" si="3"/>
        <v>0</v>
      </c>
      <c r="AH56" s="414"/>
      <c r="AI56" s="415"/>
      <c r="AJ56" s="415"/>
    </row>
    <row r="57" spans="1:36" ht="24.6" x14ac:dyDescent="0.25">
      <c r="A57" s="276"/>
      <c r="B57" s="413"/>
      <c r="C57" s="178" t="s">
        <v>107</v>
      </c>
      <c r="D57" s="179">
        <f t="shared" ref="D57:AG57" si="4">COUNTIF(D10:D55,"ลา")</f>
        <v>0</v>
      </c>
      <c r="E57" s="179">
        <f t="shared" si="4"/>
        <v>0</v>
      </c>
      <c r="F57" s="179">
        <f t="shared" si="4"/>
        <v>0</v>
      </c>
      <c r="G57" s="179">
        <f t="shared" si="4"/>
        <v>0</v>
      </c>
      <c r="H57" s="179">
        <f t="shared" si="4"/>
        <v>0</v>
      </c>
      <c r="I57" s="179">
        <f t="shared" si="4"/>
        <v>0</v>
      </c>
      <c r="J57" s="179">
        <f t="shared" si="4"/>
        <v>0</v>
      </c>
      <c r="K57" s="179">
        <f t="shared" si="4"/>
        <v>0</v>
      </c>
      <c r="L57" s="179">
        <f t="shared" si="4"/>
        <v>0</v>
      </c>
      <c r="M57" s="179">
        <f t="shared" si="4"/>
        <v>0</v>
      </c>
      <c r="N57" s="179">
        <f t="shared" si="4"/>
        <v>0</v>
      </c>
      <c r="O57" s="179">
        <f t="shared" si="4"/>
        <v>0</v>
      </c>
      <c r="P57" s="179">
        <f t="shared" si="4"/>
        <v>0</v>
      </c>
      <c r="Q57" s="179">
        <f t="shared" si="4"/>
        <v>0</v>
      </c>
      <c r="R57" s="179">
        <f t="shared" si="4"/>
        <v>0</v>
      </c>
      <c r="S57" s="179">
        <f t="shared" si="4"/>
        <v>0</v>
      </c>
      <c r="T57" s="179">
        <f t="shared" si="4"/>
        <v>0</v>
      </c>
      <c r="U57" s="179">
        <f t="shared" si="4"/>
        <v>0</v>
      </c>
      <c r="V57" s="179">
        <f t="shared" si="4"/>
        <v>0</v>
      </c>
      <c r="W57" s="179">
        <f t="shared" si="4"/>
        <v>0</v>
      </c>
      <c r="X57" s="179">
        <f t="shared" si="4"/>
        <v>0</v>
      </c>
      <c r="Y57" s="179">
        <f t="shared" si="4"/>
        <v>0</v>
      </c>
      <c r="Z57" s="179">
        <f t="shared" si="4"/>
        <v>0</v>
      </c>
      <c r="AA57" s="179">
        <f t="shared" si="4"/>
        <v>0</v>
      </c>
      <c r="AB57" s="179">
        <f t="shared" si="4"/>
        <v>0</v>
      </c>
      <c r="AC57" s="179">
        <f t="shared" si="4"/>
        <v>0</v>
      </c>
      <c r="AD57" s="179">
        <f t="shared" si="4"/>
        <v>0</v>
      </c>
      <c r="AE57" s="179">
        <f t="shared" si="4"/>
        <v>0</v>
      </c>
      <c r="AF57" s="179">
        <f t="shared" si="4"/>
        <v>0</v>
      </c>
      <c r="AG57" s="179">
        <f t="shared" si="4"/>
        <v>0</v>
      </c>
      <c r="AH57" s="416"/>
      <c r="AI57" s="406"/>
      <c r="AJ57" s="406"/>
    </row>
    <row r="58" spans="1:36" ht="24.6" x14ac:dyDescent="0.25">
      <c r="A58" s="276"/>
      <c r="B58" s="413"/>
      <c r="C58" s="181" t="s">
        <v>105</v>
      </c>
      <c r="D58" s="182">
        <f t="shared" ref="D58:AG58" si="5">COUNTIF(D10:D55,"มา")</f>
        <v>0</v>
      </c>
      <c r="E58" s="182">
        <f t="shared" si="5"/>
        <v>0</v>
      </c>
      <c r="F58" s="182">
        <f t="shared" si="5"/>
        <v>0</v>
      </c>
      <c r="G58" s="182">
        <f t="shared" si="5"/>
        <v>0</v>
      </c>
      <c r="H58" s="182">
        <f t="shared" si="5"/>
        <v>0</v>
      </c>
      <c r="I58" s="182">
        <f t="shared" si="5"/>
        <v>0</v>
      </c>
      <c r="J58" s="182">
        <f t="shared" si="5"/>
        <v>0</v>
      </c>
      <c r="K58" s="182">
        <f t="shared" si="5"/>
        <v>0</v>
      </c>
      <c r="L58" s="182">
        <f t="shared" si="5"/>
        <v>0</v>
      </c>
      <c r="M58" s="182">
        <f t="shared" si="5"/>
        <v>0</v>
      </c>
      <c r="N58" s="182">
        <f t="shared" si="5"/>
        <v>0</v>
      </c>
      <c r="O58" s="182">
        <f t="shared" si="5"/>
        <v>0</v>
      </c>
      <c r="P58" s="182">
        <f t="shared" si="5"/>
        <v>0</v>
      </c>
      <c r="Q58" s="182">
        <f t="shared" si="5"/>
        <v>0</v>
      </c>
      <c r="R58" s="182">
        <f t="shared" si="5"/>
        <v>0</v>
      </c>
      <c r="S58" s="182">
        <f t="shared" si="5"/>
        <v>0</v>
      </c>
      <c r="T58" s="182">
        <f t="shared" si="5"/>
        <v>0</v>
      </c>
      <c r="U58" s="182">
        <f t="shared" si="5"/>
        <v>0</v>
      </c>
      <c r="V58" s="182">
        <f t="shared" si="5"/>
        <v>0</v>
      </c>
      <c r="W58" s="182">
        <f t="shared" si="5"/>
        <v>0</v>
      </c>
      <c r="X58" s="182">
        <f t="shared" si="5"/>
        <v>0</v>
      </c>
      <c r="Y58" s="182">
        <f t="shared" si="5"/>
        <v>0</v>
      </c>
      <c r="Z58" s="182">
        <f t="shared" si="5"/>
        <v>0</v>
      </c>
      <c r="AA58" s="182">
        <f t="shared" si="5"/>
        <v>0</v>
      </c>
      <c r="AB58" s="182">
        <f t="shared" si="5"/>
        <v>0</v>
      </c>
      <c r="AC58" s="182">
        <f t="shared" si="5"/>
        <v>0</v>
      </c>
      <c r="AD58" s="182">
        <f t="shared" si="5"/>
        <v>0</v>
      </c>
      <c r="AE58" s="182">
        <f t="shared" si="5"/>
        <v>0</v>
      </c>
      <c r="AF58" s="182">
        <f t="shared" si="5"/>
        <v>0</v>
      </c>
      <c r="AG58" s="182">
        <f t="shared" si="5"/>
        <v>0</v>
      </c>
      <c r="AH58" s="416"/>
      <c r="AI58" s="406"/>
      <c r="AJ58" s="406"/>
    </row>
    <row r="59" spans="1:36" ht="24.6" x14ac:dyDescent="0.25">
      <c r="A59" s="23"/>
      <c r="B59" s="183"/>
      <c r="C59" s="184"/>
      <c r="D59" s="185" t="s">
        <v>124</v>
      </c>
      <c r="E59" s="185" t="s">
        <v>125</v>
      </c>
      <c r="F59" s="185" t="s">
        <v>126</v>
      </c>
      <c r="G59" s="185" t="s">
        <v>127</v>
      </c>
      <c r="H59" s="185" t="s">
        <v>128</v>
      </c>
      <c r="I59" s="186"/>
      <c r="J59" s="186"/>
      <c r="K59" s="186"/>
    </row>
    <row r="60" spans="1:36" ht="22.5" customHeight="1" x14ac:dyDescent="0.25">
      <c r="A60" s="11"/>
      <c r="B60" s="11"/>
      <c r="C60" s="11"/>
      <c r="D60" s="180">
        <f>COUNTIF(D9:AG9,"จ.")</f>
        <v>0</v>
      </c>
      <c r="E60" s="180">
        <f>COUNTIF(D9:AG9,"อ.")</f>
        <v>0</v>
      </c>
      <c r="F60" s="180">
        <f>COUNTIF(D9:AG9,"พ.")</f>
        <v>0</v>
      </c>
      <c r="G60" s="180">
        <f>COUNTIF(D9:AG9,"พฤ.")</f>
        <v>0</v>
      </c>
      <c r="H60" s="180">
        <f>COUNTIF(D9:AG9,"ศ.")</f>
        <v>0</v>
      </c>
      <c r="I60" s="187">
        <f>SUM(D60:H60)</f>
        <v>0</v>
      </c>
      <c r="AE60" s="417"/>
      <c r="AF60" s="417"/>
      <c r="AG60" s="417"/>
      <c r="AH60" s="417"/>
      <c r="AI60" s="417"/>
      <c r="AJ60" s="417"/>
    </row>
    <row r="61" spans="1:36" ht="22.5" customHeight="1" x14ac:dyDescent="0.25">
      <c r="A61" s="11"/>
      <c r="B61" s="11"/>
      <c r="C61" s="11"/>
      <c r="AE61" s="406"/>
      <c r="AF61" s="406"/>
      <c r="AG61" s="406"/>
      <c r="AH61" s="406"/>
      <c r="AI61" s="406"/>
      <c r="AJ61" s="406"/>
    </row>
    <row r="62" spans="1:36" ht="22.5" customHeight="1" x14ac:dyDescent="0.25">
      <c r="A62" s="11"/>
      <c r="B62" s="11"/>
      <c r="C62" s="11"/>
      <c r="AE62" s="406"/>
      <c r="AF62" s="406"/>
      <c r="AG62" s="406"/>
      <c r="AH62" s="406"/>
      <c r="AI62" s="406"/>
      <c r="AJ62" s="406"/>
    </row>
    <row r="63" spans="1:36" ht="27" x14ac:dyDescent="0.25">
      <c r="A63" s="11"/>
      <c r="B63" s="11"/>
      <c r="C63" s="11"/>
    </row>
    <row r="64" spans="1:36" ht="27" x14ac:dyDescent="0.25">
      <c r="A64" s="11"/>
      <c r="B64" s="11"/>
      <c r="C64" s="11"/>
    </row>
    <row r="65" spans="1:3" ht="27" x14ac:dyDescent="0.25">
      <c r="A65" s="11"/>
      <c r="B65" s="11"/>
      <c r="C65" s="11"/>
    </row>
    <row r="66" spans="1:3" ht="27" x14ac:dyDescent="0.25">
      <c r="A66" s="11"/>
      <c r="B66" s="11"/>
      <c r="C66" s="11"/>
    </row>
    <row r="67" spans="1:3" ht="27" x14ac:dyDescent="0.25">
      <c r="A67" s="11"/>
      <c r="B67" s="11"/>
      <c r="C67" s="11"/>
    </row>
    <row r="68" spans="1:3" ht="27" x14ac:dyDescent="0.25">
      <c r="A68" s="11"/>
      <c r="B68" s="11"/>
      <c r="C68" s="11"/>
    </row>
    <row r="69" spans="1:3" ht="27" x14ac:dyDescent="0.25">
      <c r="A69" s="11"/>
      <c r="B69" s="11"/>
      <c r="C69" s="11"/>
    </row>
    <row r="70" spans="1:3" ht="27" x14ac:dyDescent="0.25">
      <c r="A70" s="11"/>
      <c r="B70" s="11"/>
      <c r="C70" s="11"/>
    </row>
    <row r="71" spans="1:3" ht="27" x14ac:dyDescent="0.25">
      <c r="A71" s="11"/>
      <c r="B71" s="11"/>
      <c r="C71" s="11"/>
    </row>
    <row r="72" spans="1:3" ht="27" x14ac:dyDescent="0.25">
      <c r="A72" s="11"/>
      <c r="B72" s="11"/>
      <c r="C72" s="11"/>
    </row>
  </sheetData>
  <sheetProtection algorithmName="SHA-512" hashValue="bN0yYd7dST5pEX0K23e63RqC5XjEJbC1ZWEzo4GSbVtN9z/qGfeP/9ub9CFqpwBU4tPYREXPcgefc0Aug530gQ==" saltValue="aSA79NpJiA7s+xQPJrFsaA==" spinCount="100000" sheet="1" objects="1" scenarios="1"/>
  <dataConsolidate/>
  <mergeCells count="23">
    <mergeCell ref="T2:AJ2"/>
    <mergeCell ref="T3:AJ3"/>
    <mergeCell ref="AB4:AJ4"/>
    <mergeCell ref="T4:AA4"/>
    <mergeCell ref="A1:S1"/>
    <mergeCell ref="A2:S2"/>
    <mergeCell ref="A3:S3"/>
    <mergeCell ref="A4:F4"/>
    <mergeCell ref="G4:S4"/>
    <mergeCell ref="T1:AJ1"/>
    <mergeCell ref="AE62:AJ62"/>
    <mergeCell ref="AI8:AI9"/>
    <mergeCell ref="AJ8:AJ9"/>
    <mergeCell ref="A56:B58"/>
    <mergeCell ref="AH56:AJ58"/>
    <mergeCell ref="AE60:AJ60"/>
    <mergeCell ref="AE61:AJ61"/>
    <mergeCell ref="A5:A9"/>
    <mergeCell ref="B5:B9"/>
    <mergeCell ref="C5:C9"/>
    <mergeCell ref="AH8:AH9"/>
    <mergeCell ref="D5:S7"/>
    <mergeCell ref="T5:AJ7"/>
  </mergeCells>
  <conditionalFormatting sqref="D10:AG55">
    <cfRule type="containsText" dxfId="17" priority="1" operator="containsText" text="ลา">
      <formula>NOT(ISERROR(SEARCH("ลา",D10)))</formula>
    </cfRule>
    <cfRule type="containsText" dxfId="16" priority="2" operator="containsText" text="ขาด">
      <formula>NOT(ISERROR(SEARCH("ขาด",D10)))</formula>
    </cfRule>
    <cfRule type="containsText" dxfId="15" priority="3" operator="containsText" text="มา">
      <formula>NOT(ISERROR(SEARCH("มา",D10)))</formula>
    </cfRule>
  </conditionalFormatting>
  <dataValidations count="2">
    <dataValidation type="list" allowBlank="1" showInputMessage="1" showErrorMessage="1" sqref="D10:AG55" xr:uid="{00000000-0002-0000-0B00-000000000000}">
      <formula1>"ขาด,ลา,มา"</formula1>
    </dataValidation>
    <dataValidation type="list" allowBlank="1" showInputMessage="1" showErrorMessage="1" sqref="D9:AG9" xr:uid="{00000000-0002-0000-0B00-000001000000}">
      <formula1>"จ.,อ.,พ.,พฤ.,ศ."</formula1>
    </dataValidation>
  </dataValidations>
  <pageMargins left="0.9055118110236221" right="0.70866141732283472" top="0.74803149606299213" bottom="0.74803149606299213" header="0.31496062992125984" footer="0.31496062992125984"/>
  <pageSetup paperSize="5" scale="79" orientation="portrait" horizontalDpi="4294967293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K72"/>
  <sheetViews>
    <sheetView showZeros="0" view="pageBreakPreview" zoomScaleNormal="100" zoomScaleSheetLayoutView="10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T3" sqref="T3:AK3"/>
    </sheetView>
  </sheetViews>
  <sheetFormatPr defaultColWidth="9" defaultRowHeight="21" x14ac:dyDescent="0.25"/>
  <cols>
    <col min="1" max="1" width="4.69921875" style="12" customWidth="1"/>
    <col min="2" max="2" width="10" style="12" customWidth="1"/>
    <col min="3" max="3" width="25.69921875" style="12" customWidth="1"/>
    <col min="4" max="34" width="4" style="180" customWidth="1"/>
    <col min="35" max="35" width="4.69921875" style="180" customWidth="1"/>
    <col min="36" max="37" width="4.69921875" style="20" customWidth="1"/>
    <col min="38" max="16384" width="9" style="12"/>
  </cols>
  <sheetData>
    <row r="1" spans="1:37" ht="30" x14ac:dyDescent="0.25">
      <c r="A1" s="429" t="s">
        <v>3</v>
      </c>
      <c r="B1" s="429"/>
      <c r="C1" s="429"/>
      <c r="D1" s="429"/>
      <c r="E1" s="429"/>
      <c r="F1" s="429"/>
      <c r="G1" s="429"/>
      <c r="H1" s="429"/>
      <c r="I1" s="429"/>
      <c r="J1" s="429"/>
      <c r="K1" s="429"/>
      <c r="L1" s="429"/>
      <c r="M1" s="429"/>
      <c r="N1" s="429"/>
      <c r="O1" s="429"/>
      <c r="P1" s="429"/>
      <c r="Q1" s="429"/>
      <c r="R1" s="429"/>
      <c r="S1" s="429"/>
      <c r="T1" s="429"/>
      <c r="U1" s="429"/>
      <c r="V1" s="429"/>
      <c r="W1" s="429"/>
      <c r="X1" s="429"/>
      <c r="Y1" s="429"/>
      <c r="Z1" s="429"/>
      <c r="AA1" s="429"/>
      <c r="AB1" s="429"/>
      <c r="AC1" s="429"/>
      <c r="AD1" s="429"/>
      <c r="AE1" s="429"/>
      <c r="AF1" s="429"/>
      <c r="AG1" s="429"/>
      <c r="AH1" s="429"/>
      <c r="AI1" s="429"/>
      <c r="AJ1" s="429"/>
      <c r="AK1" s="429"/>
    </row>
    <row r="2" spans="1:37" ht="24.6" x14ac:dyDescent="0.25">
      <c r="A2" s="430" t="s">
        <v>5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  <c r="R2" s="430"/>
      <c r="S2" s="430"/>
      <c r="T2" s="430"/>
      <c r="U2" s="430"/>
      <c r="V2" s="430"/>
      <c r="W2" s="430"/>
      <c r="X2" s="430"/>
      <c r="Y2" s="430"/>
      <c r="Z2" s="430"/>
      <c r="AA2" s="430"/>
      <c r="AB2" s="430"/>
      <c r="AC2" s="430"/>
      <c r="AD2" s="430"/>
      <c r="AE2" s="430"/>
      <c r="AF2" s="430"/>
      <c r="AG2" s="430"/>
      <c r="AH2" s="430"/>
      <c r="AI2" s="430"/>
      <c r="AJ2" s="430"/>
      <c r="AK2" s="430"/>
    </row>
    <row r="3" spans="1:37" ht="24.6" x14ac:dyDescent="0.25">
      <c r="A3" s="430" t="str">
        <f>"แบบบันทึกการเข้าเรียนกลุ่มสาระการเรียนรู้"&amp;" "&amp;ข้อมูลพื้นฐาน!B7&amp;"  รหัสรายวิชา "&amp;ข้อมูลพื้นฐาน!B8&amp;" รายวิชา "&amp;ข้อมูลพื้นฐาน!B9&amp;"   "&amp;ข้อมูลพื้นฐาน!B5</f>
        <v xml:space="preserve">แบบบันทึกการเข้าเรียนกลุ่มสาระการเรียนรู้   รหัสรายวิชา  รายวิชา    ปีการศึกษา </v>
      </c>
      <c r="B3" s="430"/>
      <c r="C3" s="430"/>
      <c r="D3" s="430"/>
      <c r="E3" s="430"/>
      <c r="F3" s="430"/>
      <c r="G3" s="430"/>
      <c r="H3" s="430"/>
      <c r="I3" s="430"/>
      <c r="J3" s="430"/>
      <c r="K3" s="430"/>
      <c r="L3" s="430"/>
      <c r="M3" s="430"/>
      <c r="N3" s="430"/>
      <c r="O3" s="430"/>
      <c r="P3" s="430"/>
      <c r="Q3" s="430"/>
      <c r="R3" s="430"/>
      <c r="S3" s="430"/>
      <c r="T3" s="430"/>
      <c r="U3" s="430"/>
      <c r="V3" s="430"/>
      <c r="W3" s="430"/>
      <c r="X3" s="430"/>
      <c r="Y3" s="430"/>
      <c r="Z3" s="430"/>
      <c r="AA3" s="430"/>
      <c r="AB3" s="430"/>
      <c r="AC3" s="430"/>
      <c r="AD3" s="430"/>
      <c r="AE3" s="430"/>
      <c r="AF3" s="430"/>
      <c r="AG3" s="430"/>
      <c r="AH3" s="430"/>
      <c r="AI3" s="430"/>
      <c r="AJ3" s="430"/>
      <c r="AK3" s="430"/>
    </row>
    <row r="4" spans="1:37" ht="24.6" x14ac:dyDescent="0.25">
      <c r="A4" s="441" t="str">
        <f>ข้อมูลพื้นฐาน!B6&amp;"  "</f>
        <v xml:space="preserve">ชั้นประถมศึกษาปีที่   </v>
      </c>
      <c r="B4" s="441"/>
      <c r="C4" s="441"/>
      <c r="D4" s="441"/>
      <c r="E4" s="441"/>
      <c r="F4" s="441"/>
      <c r="G4" s="442" t="str">
        <f>"  ครูผู้สอน "&amp;ข้อมูลพื้นฐาน!B11</f>
        <v xml:space="preserve">  ครูผู้สอน </v>
      </c>
      <c r="H4" s="442"/>
      <c r="I4" s="442"/>
      <c r="J4" s="442"/>
      <c r="K4" s="442"/>
      <c r="L4" s="442"/>
      <c r="M4" s="442"/>
      <c r="N4" s="442"/>
      <c r="O4" s="442"/>
      <c r="P4" s="442"/>
      <c r="Q4" s="442"/>
      <c r="R4" s="442"/>
      <c r="S4" s="442"/>
      <c r="T4" s="441"/>
      <c r="U4" s="441"/>
      <c r="V4" s="441"/>
      <c r="W4" s="441"/>
      <c r="X4" s="441"/>
      <c r="Y4" s="441"/>
      <c r="Z4" s="441"/>
      <c r="AA4" s="441"/>
      <c r="AB4" s="441"/>
      <c r="AC4" s="440"/>
      <c r="AD4" s="440"/>
      <c r="AE4" s="440"/>
      <c r="AF4" s="440"/>
      <c r="AG4" s="440"/>
      <c r="AH4" s="440"/>
      <c r="AI4" s="440"/>
      <c r="AJ4" s="440"/>
      <c r="AK4" s="440"/>
    </row>
    <row r="5" spans="1:37" ht="14.25" customHeight="1" x14ac:dyDescent="0.25">
      <c r="A5" s="418" t="s">
        <v>44</v>
      </c>
      <c r="B5" s="421" t="s">
        <v>47</v>
      </c>
      <c r="C5" s="424" t="s">
        <v>49</v>
      </c>
      <c r="D5" s="431" t="s">
        <v>131</v>
      </c>
      <c r="E5" s="432"/>
      <c r="F5" s="432"/>
      <c r="G5" s="432"/>
      <c r="H5" s="432"/>
      <c r="I5" s="432"/>
      <c r="J5" s="432"/>
      <c r="K5" s="432"/>
      <c r="L5" s="432"/>
      <c r="M5" s="432"/>
      <c r="N5" s="432"/>
      <c r="O5" s="432"/>
      <c r="P5" s="432"/>
      <c r="Q5" s="432"/>
      <c r="R5" s="432"/>
      <c r="S5" s="432"/>
      <c r="T5" s="431" t="s">
        <v>131</v>
      </c>
      <c r="U5" s="432"/>
      <c r="V5" s="432"/>
      <c r="W5" s="432"/>
      <c r="X5" s="432"/>
      <c r="Y5" s="432"/>
      <c r="Z5" s="432"/>
      <c r="AA5" s="432"/>
      <c r="AB5" s="432"/>
      <c r="AC5" s="432"/>
      <c r="AD5" s="432"/>
      <c r="AE5" s="432"/>
      <c r="AF5" s="432"/>
      <c r="AG5" s="432"/>
      <c r="AH5" s="432"/>
      <c r="AI5" s="432"/>
      <c r="AJ5" s="432"/>
      <c r="AK5" s="437"/>
    </row>
    <row r="6" spans="1:37" ht="14.25" customHeight="1" x14ac:dyDescent="0.25">
      <c r="A6" s="419"/>
      <c r="B6" s="422"/>
      <c r="C6" s="425"/>
      <c r="D6" s="433"/>
      <c r="E6" s="434"/>
      <c r="F6" s="434"/>
      <c r="G6" s="434"/>
      <c r="H6" s="434"/>
      <c r="I6" s="434"/>
      <c r="J6" s="434"/>
      <c r="K6" s="434"/>
      <c r="L6" s="434"/>
      <c r="M6" s="434"/>
      <c r="N6" s="434"/>
      <c r="O6" s="434"/>
      <c r="P6" s="434"/>
      <c r="Q6" s="434"/>
      <c r="R6" s="434"/>
      <c r="S6" s="434"/>
      <c r="T6" s="433"/>
      <c r="U6" s="434"/>
      <c r="V6" s="434"/>
      <c r="W6" s="434"/>
      <c r="X6" s="434"/>
      <c r="Y6" s="434"/>
      <c r="Z6" s="434"/>
      <c r="AA6" s="434"/>
      <c r="AB6" s="434"/>
      <c r="AC6" s="434"/>
      <c r="AD6" s="434"/>
      <c r="AE6" s="434"/>
      <c r="AF6" s="434"/>
      <c r="AG6" s="434"/>
      <c r="AH6" s="434"/>
      <c r="AI6" s="434"/>
      <c r="AJ6" s="434"/>
      <c r="AK6" s="438"/>
    </row>
    <row r="7" spans="1:37" ht="18.75" customHeight="1" x14ac:dyDescent="0.25">
      <c r="A7" s="419"/>
      <c r="B7" s="422"/>
      <c r="C7" s="425"/>
      <c r="D7" s="435"/>
      <c r="E7" s="436"/>
      <c r="F7" s="436"/>
      <c r="G7" s="436"/>
      <c r="H7" s="436"/>
      <c r="I7" s="436"/>
      <c r="J7" s="436"/>
      <c r="K7" s="436"/>
      <c r="L7" s="436"/>
      <c r="M7" s="436"/>
      <c r="N7" s="436"/>
      <c r="O7" s="436"/>
      <c r="P7" s="436"/>
      <c r="Q7" s="436"/>
      <c r="R7" s="436"/>
      <c r="S7" s="436"/>
      <c r="T7" s="435"/>
      <c r="U7" s="436"/>
      <c r="V7" s="436"/>
      <c r="W7" s="436"/>
      <c r="X7" s="436"/>
      <c r="Y7" s="436"/>
      <c r="Z7" s="436"/>
      <c r="AA7" s="436"/>
      <c r="AB7" s="436"/>
      <c r="AC7" s="436"/>
      <c r="AD7" s="436"/>
      <c r="AE7" s="436"/>
      <c r="AF7" s="436"/>
      <c r="AG7" s="436"/>
      <c r="AH7" s="436"/>
      <c r="AI7" s="436"/>
      <c r="AJ7" s="436"/>
      <c r="AK7" s="439"/>
    </row>
    <row r="8" spans="1:37" ht="18.75" customHeight="1" x14ac:dyDescent="0.25">
      <c r="A8" s="419"/>
      <c r="B8" s="422"/>
      <c r="C8" s="425"/>
      <c r="D8" s="84">
        <v>1</v>
      </c>
      <c r="E8" s="84">
        <v>2</v>
      </c>
      <c r="F8" s="84">
        <v>3</v>
      </c>
      <c r="G8" s="84">
        <v>4</v>
      </c>
      <c r="H8" s="84">
        <v>5</v>
      </c>
      <c r="I8" s="84">
        <v>6</v>
      </c>
      <c r="J8" s="84">
        <v>7</v>
      </c>
      <c r="K8" s="84">
        <v>8</v>
      </c>
      <c r="L8" s="84">
        <v>9</v>
      </c>
      <c r="M8" s="84">
        <v>10</v>
      </c>
      <c r="N8" s="84">
        <v>11</v>
      </c>
      <c r="O8" s="84">
        <v>12</v>
      </c>
      <c r="P8" s="84">
        <v>13</v>
      </c>
      <c r="Q8" s="84">
        <v>14</v>
      </c>
      <c r="R8" s="84">
        <v>15</v>
      </c>
      <c r="S8" s="84">
        <v>16</v>
      </c>
      <c r="T8" s="84">
        <v>17</v>
      </c>
      <c r="U8" s="84">
        <v>18</v>
      </c>
      <c r="V8" s="84">
        <v>19</v>
      </c>
      <c r="W8" s="84">
        <v>20</v>
      </c>
      <c r="X8" s="84">
        <v>21</v>
      </c>
      <c r="Y8" s="84">
        <v>22</v>
      </c>
      <c r="Z8" s="84">
        <v>23</v>
      </c>
      <c r="AA8" s="84">
        <v>24</v>
      </c>
      <c r="AB8" s="84">
        <v>25</v>
      </c>
      <c r="AC8" s="84">
        <v>26</v>
      </c>
      <c r="AD8" s="84">
        <v>27</v>
      </c>
      <c r="AE8" s="84">
        <v>28</v>
      </c>
      <c r="AF8" s="84">
        <v>29</v>
      </c>
      <c r="AG8" s="84">
        <v>30</v>
      </c>
      <c r="AH8" s="84">
        <v>31</v>
      </c>
      <c r="AI8" s="427" t="s">
        <v>106</v>
      </c>
      <c r="AJ8" s="407" t="s">
        <v>107</v>
      </c>
      <c r="AK8" s="409" t="s">
        <v>105</v>
      </c>
    </row>
    <row r="9" spans="1:37" ht="18.75" customHeight="1" x14ac:dyDescent="0.25">
      <c r="A9" s="420"/>
      <c r="B9" s="423"/>
      <c r="C9" s="426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E9" s="170"/>
      <c r="AF9" s="170"/>
      <c r="AG9" s="170"/>
      <c r="AH9" s="170"/>
      <c r="AI9" s="428"/>
      <c r="AJ9" s="408"/>
      <c r="AK9" s="410"/>
    </row>
    <row r="10" spans="1:37" ht="17.25" customHeight="1" x14ac:dyDescent="0.25">
      <c r="A10" s="86">
        <f>ปพ.5!A7</f>
        <v>0</v>
      </c>
      <c r="B10" s="87">
        <f>ปพ.5!B7</f>
        <v>0</v>
      </c>
      <c r="C10" s="171">
        <f>ปพ.5!D7</f>
        <v>0</v>
      </c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V10" s="172"/>
      <c r="W10" s="172"/>
      <c r="X10" s="172"/>
      <c r="Y10" s="172"/>
      <c r="Z10" s="172"/>
      <c r="AA10" s="172"/>
      <c r="AB10" s="172"/>
      <c r="AC10" s="172"/>
      <c r="AD10" s="172"/>
      <c r="AE10" s="172"/>
      <c r="AF10" s="172"/>
      <c r="AG10" s="172"/>
      <c r="AH10" s="172"/>
      <c r="AI10" s="173">
        <f>COUNTIF(D10:AH10,"ขาด")</f>
        <v>0</v>
      </c>
      <c r="AJ10" s="174">
        <f>COUNTIF(D10:AH10,"ลา")</f>
        <v>0</v>
      </c>
      <c r="AK10" s="175">
        <f>COUNTIF(D10:AH10,"มา")</f>
        <v>0</v>
      </c>
    </row>
    <row r="11" spans="1:37" ht="17.25" customHeight="1" x14ac:dyDescent="0.25">
      <c r="A11" s="86">
        <f>ปพ.5!A8</f>
        <v>0</v>
      </c>
      <c r="B11" s="87">
        <f>ปพ.5!B8</f>
        <v>0</v>
      </c>
      <c r="C11" s="171">
        <f>ปพ.5!D8</f>
        <v>0</v>
      </c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3">
        <f>COUNTIF(D11:AH11,"ขาด")</f>
        <v>0</v>
      </c>
      <c r="AJ11" s="174">
        <f>COUNTIF(D11:AH11,"ลา")</f>
        <v>0</v>
      </c>
      <c r="AK11" s="175">
        <f>COUNTIF(D11:AH11,"มา")</f>
        <v>0</v>
      </c>
    </row>
    <row r="12" spans="1:37" ht="17.25" customHeight="1" x14ac:dyDescent="0.25">
      <c r="A12" s="86">
        <f>ปพ.5!A9</f>
        <v>0</v>
      </c>
      <c r="B12" s="87">
        <f>ปพ.5!B9</f>
        <v>0</v>
      </c>
      <c r="C12" s="171">
        <f>ปพ.5!D9</f>
        <v>0</v>
      </c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3">
        <f t="shared" ref="AI12:AI55" si="0">COUNTIF(D12:AH12,"ขาด")</f>
        <v>0</v>
      </c>
      <c r="AJ12" s="174">
        <f t="shared" ref="AJ12:AJ55" si="1">COUNTIF(D12:AH12,"ลา")</f>
        <v>0</v>
      </c>
      <c r="AK12" s="175">
        <f t="shared" ref="AK12:AK55" si="2">COUNTIF(D12:AH12,"มา")</f>
        <v>0</v>
      </c>
    </row>
    <row r="13" spans="1:37" ht="17.25" customHeight="1" x14ac:dyDescent="0.25">
      <c r="A13" s="86">
        <f>ปพ.5!A10</f>
        <v>0</v>
      </c>
      <c r="B13" s="87">
        <f>ปพ.5!B10</f>
        <v>0</v>
      </c>
      <c r="C13" s="171">
        <f>ปพ.5!D10</f>
        <v>0</v>
      </c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2"/>
      <c r="AH13" s="172"/>
      <c r="AI13" s="173">
        <f t="shared" si="0"/>
        <v>0</v>
      </c>
      <c r="AJ13" s="174">
        <f t="shared" si="1"/>
        <v>0</v>
      </c>
      <c r="AK13" s="175">
        <f t="shared" si="2"/>
        <v>0</v>
      </c>
    </row>
    <row r="14" spans="1:37" ht="17.25" customHeight="1" x14ac:dyDescent="0.25">
      <c r="A14" s="86">
        <f>ปพ.5!A11</f>
        <v>0</v>
      </c>
      <c r="B14" s="87">
        <f>ปพ.5!B11</f>
        <v>0</v>
      </c>
      <c r="C14" s="171">
        <f>ปพ.5!D11</f>
        <v>0</v>
      </c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3">
        <f t="shared" si="0"/>
        <v>0</v>
      </c>
      <c r="AJ14" s="174">
        <f t="shared" si="1"/>
        <v>0</v>
      </c>
      <c r="AK14" s="175">
        <f t="shared" si="2"/>
        <v>0</v>
      </c>
    </row>
    <row r="15" spans="1:37" ht="17.25" customHeight="1" x14ac:dyDescent="0.25">
      <c r="A15" s="86">
        <f>ปพ.5!A12</f>
        <v>0</v>
      </c>
      <c r="B15" s="87">
        <f>ปพ.5!B12</f>
        <v>0</v>
      </c>
      <c r="C15" s="171">
        <f>ปพ.5!D12</f>
        <v>0</v>
      </c>
      <c r="D15" s="172"/>
      <c r="E15" s="172"/>
      <c r="F15" s="172"/>
      <c r="G15" s="172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2"/>
      <c r="U15" s="172"/>
      <c r="V15" s="172"/>
      <c r="W15" s="172"/>
      <c r="X15" s="172"/>
      <c r="Y15" s="172"/>
      <c r="Z15" s="172"/>
      <c r="AA15" s="172"/>
      <c r="AB15" s="172"/>
      <c r="AC15" s="172"/>
      <c r="AD15" s="172"/>
      <c r="AE15" s="172"/>
      <c r="AF15" s="172"/>
      <c r="AG15" s="172"/>
      <c r="AH15" s="172"/>
      <c r="AI15" s="173">
        <f t="shared" si="0"/>
        <v>0</v>
      </c>
      <c r="AJ15" s="174">
        <f t="shared" si="1"/>
        <v>0</v>
      </c>
      <c r="AK15" s="175">
        <f t="shared" si="2"/>
        <v>0</v>
      </c>
    </row>
    <row r="16" spans="1:37" ht="17.25" customHeight="1" x14ac:dyDescent="0.25">
      <c r="A16" s="86">
        <f>ปพ.5!A13</f>
        <v>0</v>
      </c>
      <c r="B16" s="87">
        <f>ปพ.5!B13</f>
        <v>0</v>
      </c>
      <c r="C16" s="171">
        <f>ปพ.5!D13</f>
        <v>0</v>
      </c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  <c r="AF16" s="172"/>
      <c r="AG16" s="172"/>
      <c r="AH16" s="172"/>
      <c r="AI16" s="173">
        <f t="shared" si="0"/>
        <v>0</v>
      </c>
      <c r="AJ16" s="174">
        <f t="shared" si="1"/>
        <v>0</v>
      </c>
      <c r="AK16" s="175">
        <f t="shared" si="2"/>
        <v>0</v>
      </c>
    </row>
    <row r="17" spans="1:37" ht="17.25" customHeight="1" x14ac:dyDescent="0.25">
      <c r="A17" s="86">
        <f>ปพ.5!A14</f>
        <v>0</v>
      </c>
      <c r="B17" s="87">
        <f>ปพ.5!B14</f>
        <v>0</v>
      </c>
      <c r="C17" s="171">
        <f>ปพ.5!D14</f>
        <v>0</v>
      </c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172"/>
      <c r="AE17" s="172"/>
      <c r="AF17" s="172"/>
      <c r="AG17" s="172"/>
      <c r="AH17" s="172"/>
      <c r="AI17" s="173">
        <f t="shared" si="0"/>
        <v>0</v>
      </c>
      <c r="AJ17" s="174">
        <f t="shared" si="1"/>
        <v>0</v>
      </c>
      <c r="AK17" s="175">
        <f t="shared" si="2"/>
        <v>0</v>
      </c>
    </row>
    <row r="18" spans="1:37" ht="17.25" customHeight="1" x14ac:dyDescent="0.25">
      <c r="A18" s="86">
        <f>ปพ.5!A15</f>
        <v>0</v>
      </c>
      <c r="B18" s="87">
        <f>ปพ.5!B15</f>
        <v>0</v>
      </c>
      <c r="C18" s="171">
        <f>ปพ.5!D15</f>
        <v>0</v>
      </c>
      <c r="D18" s="172"/>
      <c r="E18" s="172"/>
      <c r="F18" s="172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2"/>
      <c r="AH18" s="172"/>
      <c r="AI18" s="173">
        <f t="shared" si="0"/>
        <v>0</v>
      </c>
      <c r="AJ18" s="174">
        <f t="shared" si="1"/>
        <v>0</v>
      </c>
      <c r="AK18" s="175">
        <f t="shared" si="2"/>
        <v>0</v>
      </c>
    </row>
    <row r="19" spans="1:37" ht="17.25" customHeight="1" x14ac:dyDescent="0.25">
      <c r="A19" s="86">
        <f>ปพ.5!A16</f>
        <v>0</v>
      </c>
      <c r="B19" s="87">
        <f>ปพ.5!B16</f>
        <v>0</v>
      </c>
      <c r="C19" s="171">
        <f>ปพ.5!D16</f>
        <v>0</v>
      </c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3">
        <f t="shared" si="0"/>
        <v>0</v>
      </c>
      <c r="AJ19" s="174">
        <f t="shared" si="1"/>
        <v>0</v>
      </c>
      <c r="AK19" s="175">
        <f t="shared" si="2"/>
        <v>0</v>
      </c>
    </row>
    <row r="20" spans="1:37" ht="17.25" customHeight="1" x14ac:dyDescent="0.25">
      <c r="A20" s="86">
        <f>ปพ.5!A17</f>
        <v>0</v>
      </c>
      <c r="B20" s="87">
        <f>ปพ.5!B17</f>
        <v>0</v>
      </c>
      <c r="C20" s="171">
        <f>ปพ.5!D17</f>
        <v>0</v>
      </c>
      <c r="D20" s="172"/>
      <c r="E20" s="172"/>
      <c r="F20" s="172"/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172"/>
      <c r="AA20" s="172"/>
      <c r="AB20" s="172"/>
      <c r="AC20" s="172"/>
      <c r="AD20" s="172"/>
      <c r="AE20" s="172"/>
      <c r="AF20" s="172"/>
      <c r="AG20" s="172"/>
      <c r="AH20" s="172"/>
      <c r="AI20" s="173">
        <f t="shared" si="0"/>
        <v>0</v>
      </c>
      <c r="AJ20" s="174">
        <f t="shared" si="1"/>
        <v>0</v>
      </c>
      <c r="AK20" s="175">
        <f t="shared" si="2"/>
        <v>0</v>
      </c>
    </row>
    <row r="21" spans="1:37" ht="17.25" customHeight="1" x14ac:dyDescent="0.25">
      <c r="A21" s="86">
        <f>ปพ.5!A18</f>
        <v>0</v>
      </c>
      <c r="B21" s="87">
        <f>ปพ.5!B18</f>
        <v>0</v>
      </c>
      <c r="C21" s="171">
        <f>ปพ.5!D18</f>
        <v>0</v>
      </c>
      <c r="D21" s="172"/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2"/>
      <c r="U21" s="172"/>
      <c r="V21" s="172"/>
      <c r="W21" s="172"/>
      <c r="X21" s="172"/>
      <c r="Y21" s="172"/>
      <c r="Z21" s="172"/>
      <c r="AA21" s="172"/>
      <c r="AB21" s="172"/>
      <c r="AC21" s="172"/>
      <c r="AD21" s="172"/>
      <c r="AE21" s="172"/>
      <c r="AF21" s="172"/>
      <c r="AG21" s="172"/>
      <c r="AH21" s="172"/>
      <c r="AI21" s="173">
        <f t="shared" si="0"/>
        <v>0</v>
      </c>
      <c r="AJ21" s="174">
        <f t="shared" si="1"/>
        <v>0</v>
      </c>
      <c r="AK21" s="175">
        <f t="shared" si="2"/>
        <v>0</v>
      </c>
    </row>
    <row r="22" spans="1:37" ht="17.25" customHeight="1" x14ac:dyDescent="0.25">
      <c r="A22" s="86">
        <f>ปพ.5!A19</f>
        <v>0</v>
      </c>
      <c r="B22" s="87">
        <f>ปพ.5!B19</f>
        <v>0</v>
      </c>
      <c r="C22" s="171">
        <f>ปพ.5!D19</f>
        <v>0</v>
      </c>
      <c r="D22" s="172"/>
      <c r="E22" s="172"/>
      <c r="F22" s="172"/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2"/>
      <c r="U22" s="172"/>
      <c r="V22" s="172"/>
      <c r="W22" s="172"/>
      <c r="X22" s="172"/>
      <c r="Y22" s="172"/>
      <c r="Z22" s="172"/>
      <c r="AA22" s="172"/>
      <c r="AB22" s="172"/>
      <c r="AC22" s="172"/>
      <c r="AD22" s="172"/>
      <c r="AE22" s="172"/>
      <c r="AF22" s="172"/>
      <c r="AG22" s="172"/>
      <c r="AH22" s="172"/>
      <c r="AI22" s="173">
        <f t="shared" si="0"/>
        <v>0</v>
      </c>
      <c r="AJ22" s="174">
        <f t="shared" si="1"/>
        <v>0</v>
      </c>
      <c r="AK22" s="175">
        <f t="shared" si="2"/>
        <v>0</v>
      </c>
    </row>
    <row r="23" spans="1:37" ht="17.25" customHeight="1" x14ac:dyDescent="0.25">
      <c r="A23" s="86">
        <f>ปพ.5!A20</f>
        <v>0</v>
      </c>
      <c r="B23" s="87">
        <f>ปพ.5!B20</f>
        <v>0</v>
      </c>
      <c r="C23" s="171">
        <f>ปพ.5!D20</f>
        <v>0</v>
      </c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172"/>
      <c r="AH23" s="172"/>
      <c r="AI23" s="173">
        <f t="shared" si="0"/>
        <v>0</v>
      </c>
      <c r="AJ23" s="174">
        <f t="shared" si="1"/>
        <v>0</v>
      </c>
      <c r="AK23" s="175">
        <f t="shared" si="2"/>
        <v>0</v>
      </c>
    </row>
    <row r="24" spans="1:37" ht="17.25" customHeight="1" x14ac:dyDescent="0.25">
      <c r="A24" s="86">
        <f>ปพ.5!A21</f>
        <v>0</v>
      </c>
      <c r="B24" s="87">
        <f>ปพ.5!B21</f>
        <v>0</v>
      </c>
      <c r="C24" s="171">
        <f>ปพ.5!D21</f>
        <v>0</v>
      </c>
      <c r="D24" s="172"/>
      <c r="E24" s="172"/>
      <c r="F24" s="172"/>
      <c r="G24" s="172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2"/>
      <c r="U24" s="172"/>
      <c r="V24" s="172"/>
      <c r="W24" s="172"/>
      <c r="X24" s="172"/>
      <c r="Y24" s="172"/>
      <c r="Z24" s="172"/>
      <c r="AA24" s="172"/>
      <c r="AB24" s="172"/>
      <c r="AC24" s="172"/>
      <c r="AD24" s="172"/>
      <c r="AE24" s="172"/>
      <c r="AF24" s="172"/>
      <c r="AG24" s="172"/>
      <c r="AH24" s="172"/>
      <c r="AI24" s="173">
        <f t="shared" si="0"/>
        <v>0</v>
      </c>
      <c r="AJ24" s="174">
        <f t="shared" si="1"/>
        <v>0</v>
      </c>
      <c r="AK24" s="175">
        <f t="shared" si="2"/>
        <v>0</v>
      </c>
    </row>
    <row r="25" spans="1:37" ht="17.25" customHeight="1" x14ac:dyDescent="0.25">
      <c r="A25" s="86">
        <f>ปพ.5!A22</f>
        <v>0</v>
      </c>
      <c r="B25" s="87">
        <f>ปพ.5!B22</f>
        <v>0</v>
      </c>
      <c r="C25" s="171">
        <f>ปพ.5!D22</f>
        <v>0</v>
      </c>
      <c r="D25" s="172"/>
      <c r="E25" s="172"/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2"/>
      <c r="U25" s="172"/>
      <c r="V25" s="172"/>
      <c r="W25" s="172"/>
      <c r="X25" s="172"/>
      <c r="Y25" s="172"/>
      <c r="Z25" s="172"/>
      <c r="AA25" s="172"/>
      <c r="AB25" s="172"/>
      <c r="AC25" s="172"/>
      <c r="AD25" s="172"/>
      <c r="AE25" s="172"/>
      <c r="AF25" s="172"/>
      <c r="AG25" s="172"/>
      <c r="AH25" s="172"/>
      <c r="AI25" s="173">
        <f t="shared" si="0"/>
        <v>0</v>
      </c>
      <c r="AJ25" s="174">
        <f t="shared" si="1"/>
        <v>0</v>
      </c>
      <c r="AK25" s="175">
        <f t="shared" si="2"/>
        <v>0</v>
      </c>
    </row>
    <row r="26" spans="1:37" ht="17.25" customHeight="1" x14ac:dyDescent="0.25">
      <c r="A26" s="86">
        <f>ปพ.5!A23</f>
        <v>0</v>
      </c>
      <c r="B26" s="87">
        <f>ปพ.5!B23</f>
        <v>0</v>
      </c>
      <c r="C26" s="171">
        <f>ปพ.5!D23</f>
        <v>0</v>
      </c>
      <c r="D26" s="172"/>
      <c r="E26" s="172"/>
      <c r="F26" s="172"/>
      <c r="G26" s="172"/>
      <c r="H26" s="172"/>
      <c r="I26" s="172"/>
      <c r="J26" s="172"/>
      <c r="K26" s="172"/>
      <c r="L26" s="172"/>
      <c r="M26" s="172"/>
      <c r="N26" s="172"/>
      <c r="O26" s="172"/>
      <c r="P26" s="172"/>
      <c r="Q26" s="172"/>
      <c r="R26" s="172"/>
      <c r="S26" s="172"/>
      <c r="T26" s="172"/>
      <c r="U26" s="172"/>
      <c r="V26" s="172"/>
      <c r="W26" s="172"/>
      <c r="X26" s="172"/>
      <c r="Y26" s="172"/>
      <c r="Z26" s="172"/>
      <c r="AA26" s="172"/>
      <c r="AB26" s="172"/>
      <c r="AC26" s="172"/>
      <c r="AD26" s="172"/>
      <c r="AE26" s="172"/>
      <c r="AF26" s="172"/>
      <c r="AG26" s="172"/>
      <c r="AH26" s="172"/>
      <c r="AI26" s="173">
        <f t="shared" si="0"/>
        <v>0</v>
      </c>
      <c r="AJ26" s="174">
        <f t="shared" si="1"/>
        <v>0</v>
      </c>
      <c r="AK26" s="175">
        <f t="shared" si="2"/>
        <v>0</v>
      </c>
    </row>
    <row r="27" spans="1:37" ht="17.25" customHeight="1" x14ac:dyDescent="0.25">
      <c r="A27" s="86">
        <f>ปพ.5!A24</f>
        <v>0</v>
      </c>
      <c r="B27" s="87">
        <f>ปพ.5!B24</f>
        <v>0</v>
      </c>
      <c r="C27" s="171">
        <f>ปพ.5!D24</f>
        <v>0</v>
      </c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172"/>
      <c r="AH27" s="172"/>
      <c r="AI27" s="173">
        <f t="shared" si="0"/>
        <v>0</v>
      </c>
      <c r="AJ27" s="174">
        <f t="shared" si="1"/>
        <v>0</v>
      </c>
      <c r="AK27" s="175">
        <f t="shared" si="2"/>
        <v>0</v>
      </c>
    </row>
    <row r="28" spans="1:37" ht="17.25" customHeight="1" x14ac:dyDescent="0.25">
      <c r="A28" s="86">
        <f>ปพ.5!A25</f>
        <v>0</v>
      </c>
      <c r="B28" s="87">
        <f>ปพ.5!B25</f>
        <v>0</v>
      </c>
      <c r="C28" s="171">
        <f>ปพ.5!D25</f>
        <v>0</v>
      </c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2"/>
      <c r="AD28" s="172"/>
      <c r="AE28" s="172"/>
      <c r="AF28" s="172"/>
      <c r="AG28" s="172"/>
      <c r="AH28" s="172"/>
      <c r="AI28" s="173">
        <f t="shared" si="0"/>
        <v>0</v>
      </c>
      <c r="AJ28" s="174">
        <f t="shared" si="1"/>
        <v>0</v>
      </c>
      <c r="AK28" s="175">
        <f t="shared" si="2"/>
        <v>0</v>
      </c>
    </row>
    <row r="29" spans="1:37" ht="17.25" customHeight="1" x14ac:dyDescent="0.25">
      <c r="A29" s="86">
        <f>ปพ.5!A26</f>
        <v>0</v>
      </c>
      <c r="B29" s="87">
        <f>ปพ.5!B26</f>
        <v>0</v>
      </c>
      <c r="C29" s="171">
        <f>ปพ.5!D26</f>
        <v>0</v>
      </c>
      <c r="D29" s="172"/>
      <c r="E29" s="172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72"/>
      <c r="AH29" s="172"/>
      <c r="AI29" s="173">
        <f t="shared" si="0"/>
        <v>0</v>
      </c>
      <c r="AJ29" s="174">
        <f t="shared" si="1"/>
        <v>0</v>
      </c>
      <c r="AK29" s="175">
        <f t="shared" si="2"/>
        <v>0</v>
      </c>
    </row>
    <row r="30" spans="1:37" ht="17.25" customHeight="1" x14ac:dyDescent="0.25">
      <c r="A30" s="86">
        <f>ปพ.5!A27</f>
        <v>0</v>
      </c>
      <c r="B30" s="87">
        <f>ปพ.5!B27</f>
        <v>0</v>
      </c>
      <c r="C30" s="171">
        <f>ปพ.5!D27</f>
        <v>0</v>
      </c>
      <c r="D30" s="172"/>
      <c r="E30" s="172"/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72"/>
      <c r="AD30" s="172"/>
      <c r="AE30" s="172"/>
      <c r="AF30" s="172"/>
      <c r="AG30" s="172"/>
      <c r="AH30" s="172"/>
      <c r="AI30" s="173">
        <f t="shared" si="0"/>
        <v>0</v>
      </c>
      <c r="AJ30" s="174">
        <f t="shared" si="1"/>
        <v>0</v>
      </c>
      <c r="AK30" s="175">
        <f t="shared" si="2"/>
        <v>0</v>
      </c>
    </row>
    <row r="31" spans="1:37" ht="17.25" customHeight="1" x14ac:dyDescent="0.25">
      <c r="A31" s="86">
        <f>ปพ.5!A28</f>
        <v>0</v>
      </c>
      <c r="B31" s="87">
        <f>ปพ.5!B28</f>
        <v>0</v>
      </c>
      <c r="C31" s="171">
        <f>ปพ.5!D28</f>
        <v>0</v>
      </c>
      <c r="D31" s="172"/>
      <c r="E31" s="172"/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H31" s="172"/>
      <c r="AI31" s="173">
        <f t="shared" si="0"/>
        <v>0</v>
      </c>
      <c r="AJ31" s="174">
        <f t="shared" si="1"/>
        <v>0</v>
      </c>
      <c r="AK31" s="175">
        <f t="shared" si="2"/>
        <v>0</v>
      </c>
    </row>
    <row r="32" spans="1:37" ht="17.25" customHeight="1" x14ac:dyDescent="0.25">
      <c r="A32" s="86">
        <f>ปพ.5!A29</f>
        <v>0</v>
      </c>
      <c r="B32" s="87">
        <f>ปพ.5!B29</f>
        <v>0</v>
      </c>
      <c r="C32" s="171">
        <f>ปพ.5!D29</f>
        <v>0</v>
      </c>
      <c r="D32" s="172"/>
      <c r="E32" s="172"/>
      <c r="F32" s="172"/>
      <c r="G32" s="172"/>
      <c r="H32" s="172"/>
      <c r="I32" s="172"/>
      <c r="J32" s="172"/>
      <c r="K32" s="172"/>
      <c r="L32" s="172"/>
      <c r="M32" s="172"/>
      <c r="N32" s="172"/>
      <c r="O32" s="172"/>
      <c r="P32" s="172"/>
      <c r="Q32" s="172"/>
      <c r="R32" s="172"/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172"/>
      <c r="AH32" s="172"/>
      <c r="AI32" s="173">
        <f t="shared" si="0"/>
        <v>0</v>
      </c>
      <c r="AJ32" s="174">
        <f t="shared" si="1"/>
        <v>0</v>
      </c>
      <c r="AK32" s="175">
        <f t="shared" si="2"/>
        <v>0</v>
      </c>
    </row>
    <row r="33" spans="1:37" ht="17.25" customHeight="1" x14ac:dyDescent="0.25">
      <c r="A33" s="86">
        <f>ปพ.5!A30</f>
        <v>0</v>
      </c>
      <c r="B33" s="87">
        <f>ปพ.5!B30</f>
        <v>0</v>
      </c>
      <c r="C33" s="171">
        <f>ปพ.5!D30</f>
        <v>0</v>
      </c>
      <c r="D33" s="172"/>
      <c r="E33" s="172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2"/>
      <c r="R33" s="172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172"/>
      <c r="AD33" s="172"/>
      <c r="AE33" s="172"/>
      <c r="AF33" s="172"/>
      <c r="AG33" s="172"/>
      <c r="AH33" s="172"/>
      <c r="AI33" s="173">
        <f t="shared" si="0"/>
        <v>0</v>
      </c>
      <c r="AJ33" s="174">
        <f t="shared" si="1"/>
        <v>0</v>
      </c>
      <c r="AK33" s="175">
        <f t="shared" si="2"/>
        <v>0</v>
      </c>
    </row>
    <row r="34" spans="1:37" ht="17.25" customHeight="1" x14ac:dyDescent="0.25">
      <c r="A34" s="86">
        <f>ปพ.5!A31</f>
        <v>0</v>
      </c>
      <c r="B34" s="87">
        <f>ปพ.5!B31</f>
        <v>0</v>
      </c>
      <c r="C34" s="171">
        <f>ปพ.5!D31</f>
        <v>0</v>
      </c>
      <c r="D34" s="172"/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2"/>
      <c r="AE34" s="172"/>
      <c r="AF34" s="172"/>
      <c r="AG34" s="172"/>
      <c r="AH34" s="172"/>
      <c r="AI34" s="173">
        <f t="shared" si="0"/>
        <v>0</v>
      </c>
      <c r="AJ34" s="174">
        <f t="shared" si="1"/>
        <v>0</v>
      </c>
      <c r="AK34" s="175">
        <f t="shared" si="2"/>
        <v>0</v>
      </c>
    </row>
    <row r="35" spans="1:37" ht="17.25" customHeight="1" x14ac:dyDescent="0.25">
      <c r="A35" s="86">
        <f>ปพ.5!A32</f>
        <v>0</v>
      </c>
      <c r="B35" s="87">
        <f>ปพ.5!B32</f>
        <v>0</v>
      </c>
      <c r="C35" s="171">
        <f>ปพ.5!D32</f>
        <v>0</v>
      </c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H35" s="172"/>
      <c r="AI35" s="173">
        <f t="shared" si="0"/>
        <v>0</v>
      </c>
      <c r="AJ35" s="174">
        <f t="shared" si="1"/>
        <v>0</v>
      </c>
      <c r="AK35" s="175">
        <f t="shared" si="2"/>
        <v>0</v>
      </c>
    </row>
    <row r="36" spans="1:37" ht="17.25" customHeight="1" x14ac:dyDescent="0.25">
      <c r="A36" s="86">
        <f>ปพ.5!A33</f>
        <v>0</v>
      </c>
      <c r="B36" s="87">
        <f>ปพ.5!B33</f>
        <v>0</v>
      </c>
      <c r="C36" s="171">
        <f>ปพ.5!D33</f>
        <v>0</v>
      </c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  <c r="V36" s="172"/>
      <c r="W36" s="172"/>
      <c r="X36" s="172"/>
      <c r="Y36" s="172"/>
      <c r="Z36" s="172"/>
      <c r="AA36" s="172"/>
      <c r="AB36" s="172"/>
      <c r="AC36" s="172"/>
      <c r="AD36" s="172"/>
      <c r="AE36" s="172"/>
      <c r="AF36" s="172"/>
      <c r="AG36" s="172"/>
      <c r="AH36" s="172"/>
      <c r="AI36" s="173">
        <f t="shared" si="0"/>
        <v>0</v>
      </c>
      <c r="AJ36" s="174">
        <f t="shared" si="1"/>
        <v>0</v>
      </c>
      <c r="AK36" s="175">
        <f t="shared" si="2"/>
        <v>0</v>
      </c>
    </row>
    <row r="37" spans="1:37" ht="17.25" customHeight="1" x14ac:dyDescent="0.25">
      <c r="A37" s="86">
        <f>ปพ.5!A34</f>
        <v>0</v>
      </c>
      <c r="B37" s="87">
        <f>ปพ.5!B34</f>
        <v>0</v>
      </c>
      <c r="C37" s="171">
        <f>ปพ.5!D34</f>
        <v>0</v>
      </c>
      <c r="D37" s="172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72"/>
      <c r="Q37" s="172"/>
      <c r="R37" s="172"/>
      <c r="S37" s="172"/>
      <c r="T37" s="172"/>
      <c r="U37" s="172"/>
      <c r="V37" s="172"/>
      <c r="W37" s="172"/>
      <c r="X37" s="172"/>
      <c r="Y37" s="172"/>
      <c r="Z37" s="172"/>
      <c r="AA37" s="172"/>
      <c r="AB37" s="172"/>
      <c r="AC37" s="172"/>
      <c r="AD37" s="172"/>
      <c r="AE37" s="172"/>
      <c r="AF37" s="172"/>
      <c r="AG37" s="172"/>
      <c r="AH37" s="172"/>
      <c r="AI37" s="173">
        <f t="shared" si="0"/>
        <v>0</v>
      </c>
      <c r="AJ37" s="174">
        <f t="shared" si="1"/>
        <v>0</v>
      </c>
      <c r="AK37" s="175">
        <f t="shared" si="2"/>
        <v>0</v>
      </c>
    </row>
    <row r="38" spans="1:37" ht="17.25" customHeight="1" x14ac:dyDescent="0.25">
      <c r="A38" s="86">
        <f>ปพ.5!A35</f>
        <v>0</v>
      </c>
      <c r="B38" s="87">
        <f>ปพ.5!B35</f>
        <v>0</v>
      </c>
      <c r="C38" s="171">
        <f>ปพ.5!D35</f>
        <v>0</v>
      </c>
      <c r="D38" s="172"/>
      <c r="E38" s="172"/>
      <c r="F38" s="172"/>
      <c r="G38" s="172"/>
      <c r="H38" s="172"/>
      <c r="I38" s="172"/>
      <c r="J38" s="172"/>
      <c r="K38" s="172"/>
      <c r="L38" s="172"/>
      <c r="M38" s="172"/>
      <c r="N38" s="172"/>
      <c r="O38" s="172"/>
      <c r="P38" s="172"/>
      <c r="Q38" s="172"/>
      <c r="R38" s="172"/>
      <c r="S38" s="172"/>
      <c r="T38" s="172"/>
      <c r="U38" s="172"/>
      <c r="V38" s="172"/>
      <c r="W38" s="172"/>
      <c r="X38" s="172"/>
      <c r="Y38" s="172"/>
      <c r="Z38" s="172"/>
      <c r="AA38" s="172"/>
      <c r="AB38" s="172"/>
      <c r="AC38" s="172"/>
      <c r="AD38" s="172"/>
      <c r="AE38" s="172"/>
      <c r="AF38" s="172"/>
      <c r="AG38" s="172"/>
      <c r="AH38" s="172"/>
      <c r="AI38" s="173">
        <f t="shared" si="0"/>
        <v>0</v>
      </c>
      <c r="AJ38" s="174">
        <f t="shared" si="1"/>
        <v>0</v>
      </c>
      <c r="AK38" s="175">
        <f t="shared" si="2"/>
        <v>0</v>
      </c>
    </row>
    <row r="39" spans="1:37" ht="17.25" customHeight="1" x14ac:dyDescent="0.25">
      <c r="A39" s="86">
        <f>ปพ.5!A36</f>
        <v>0</v>
      </c>
      <c r="B39" s="87">
        <f>ปพ.5!B36</f>
        <v>0</v>
      </c>
      <c r="C39" s="171">
        <f>ปพ.5!D36</f>
        <v>0</v>
      </c>
      <c r="D39" s="172"/>
      <c r="E39" s="172"/>
      <c r="F39" s="172"/>
      <c r="G39" s="172"/>
      <c r="H39" s="172"/>
      <c r="I39" s="172"/>
      <c r="J39" s="172"/>
      <c r="K39" s="172"/>
      <c r="L39" s="172"/>
      <c r="M39" s="172"/>
      <c r="N39" s="172"/>
      <c r="O39" s="172"/>
      <c r="P39" s="172"/>
      <c r="Q39" s="172"/>
      <c r="R39" s="172"/>
      <c r="S39" s="172"/>
      <c r="T39" s="172"/>
      <c r="U39" s="172"/>
      <c r="V39" s="172"/>
      <c r="W39" s="172"/>
      <c r="X39" s="172"/>
      <c r="Y39" s="172"/>
      <c r="Z39" s="172"/>
      <c r="AA39" s="172"/>
      <c r="AB39" s="172"/>
      <c r="AC39" s="172"/>
      <c r="AD39" s="172"/>
      <c r="AE39" s="172"/>
      <c r="AF39" s="172"/>
      <c r="AG39" s="172"/>
      <c r="AH39" s="172"/>
      <c r="AI39" s="173">
        <f t="shared" si="0"/>
        <v>0</v>
      </c>
      <c r="AJ39" s="174">
        <f t="shared" si="1"/>
        <v>0</v>
      </c>
      <c r="AK39" s="175">
        <f t="shared" si="2"/>
        <v>0</v>
      </c>
    </row>
    <row r="40" spans="1:37" ht="17.25" customHeight="1" x14ac:dyDescent="0.25">
      <c r="A40" s="86">
        <f>ปพ.5!A37</f>
        <v>0</v>
      </c>
      <c r="B40" s="87">
        <f>ปพ.5!B37</f>
        <v>0</v>
      </c>
      <c r="C40" s="171">
        <f>ปพ.5!D37</f>
        <v>0</v>
      </c>
      <c r="D40" s="172"/>
      <c r="E40" s="172"/>
      <c r="F40" s="172"/>
      <c r="G40" s="172"/>
      <c r="H40" s="172"/>
      <c r="I40" s="172"/>
      <c r="J40" s="172"/>
      <c r="K40" s="172"/>
      <c r="L40" s="172"/>
      <c r="M40" s="172"/>
      <c r="N40" s="172"/>
      <c r="O40" s="172"/>
      <c r="P40" s="172"/>
      <c r="Q40" s="172"/>
      <c r="R40" s="172"/>
      <c r="S40" s="172"/>
      <c r="T40" s="172"/>
      <c r="U40" s="172"/>
      <c r="V40" s="172"/>
      <c r="W40" s="172"/>
      <c r="X40" s="172"/>
      <c r="Y40" s="172"/>
      <c r="Z40" s="172"/>
      <c r="AA40" s="172"/>
      <c r="AB40" s="172"/>
      <c r="AC40" s="172"/>
      <c r="AD40" s="172"/>
      <c r="AE40" s="172"/>
      <c r="AF40" s="172"/>
      <c r="AG40" s="172"/>
      <c r="AH40" s="172"/>
      <c r="AI40" s="173">
        <f t="shared" si="0"/>
        <v>0</v>
      </c>
      <c r="AJ40" s="174">
        <f t="shared" si="1"/>
        <v>0</v>
      </c>
      <c r="AK40" s="175">
        <f t="shared" si="2"/>
        <v>0</v>
      </c>
    </row>
    <row r="41" spans="1:37" ht="17.25" customHeight="1" x14ac:dyDescent="0.25">
      <c r="A41" s="86">
        <f>ปพ.5!A38</f>
        <v>0</v>
      </c>
      <c r="B41" s="87">
        <f>ปพ.5!B38</f>
        <v>0</v>
      </c>
      <c r="C41" s="171">
        <f>ปพ.5!D38</f>
        <v>0</v>
      </c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  <c r="V41" s="172"/>
      <c r="W41" s="172"/>
      <c r="X41" s="172"/>
      <c r="Y41" s="172"/>
      <c r="Z41" s="172"/>
      <c r="AA41" s="172"/>
      <c r="AB41" s="172"/>
      <c r="AC41" s="172"/>
      <c r="AD41" s="172"/>
      <c r="AE41" s="172"/>
      <c r="AF41" s="172"/>
      <c r="AG41" s="172"/>
      <c r="AH41" s="172"/>
      <c r="AI41" s="173">
        <f t="shared" si="0"/>
        <v>0</v>
      </c>
      <c r="AJ41" s="174">
        <f t="shared" si="1"/>
        <v>0</v>
      </c>
      <c r="AK41" s="175">
        <f t="shared" si="2"/>
        <v>0</v>
      </c>
    </row>
    <row r="42" spans="1:37" ht="17.25" customHeight="1" x14ac:dyDescent="0.25">
      <c r="A42" s="86">
        <f>ปพ.5!A39</f>
        <v>0</v>
      </c>
      <c r="B42" s="87">
        <f>ปพ.5!B39</f>
        <v>0</v>
      </c>
      <c r="C42" s="171">
        <f>ปพ.5!D39</f>
        <v>0</v>
      </c>
      <c r="D42" s="172"/>
      <c r="E42" s="172"/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72"/>
      <c r="S42" s="172"/>
      <c r="T42" s="172"/>
      <c r="U42" s="172"/>
      <c r="V42" s="172"/>
      <c r="W42" s="172"/>
      <c r="X42" s="172"/>
      <c r="Y42" s="172"/>
      <c r="Z42" s="172"/>
      <c r="AA42" s="172"/>
      <c r="AB42" s="172"/>
      <c r="AC42" s="172"/>
      <c r="AD42" s="172"/>
      <c r="AE42" s="172"/>
      <c r="AF42" s="172"/>
      <c r="AG42" s="172"/>
      <c r="AH42" s="172"/>
      <c r="AI42" s="173">
        <f t="shared" si="0"/>
        <v>0</v>
      </c>
      <c r="AJ42" s="174">
        <f t="shared" si="1"/>
        <v>0</v>
      </c>
      <c r="AK42" s="175">
        <f t="shared" si="2"/>
        <v>0</v>
      </c>
    </row>
    <row r="43" spans="1:37" ht="17.25" customHeight="1" x14ac:dyDescent="0.25">
      <c r="A43" s="86">
        <f>ปพ.5!A40</f>
        <v>0</v>
      </c>
      <c r="B43" s="87">
        <f>ปพ.5!B40</f>
        <v>0</v>
      </c>
      <c r="C43" s="171">
        <f>ปพ.5!D40</f>
        <v>0</v>
      </c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2"/>
      <c r="Q43" s="172"/>
      <c r="R43" s="172"/>
      <c r="S43" s="172"/>
      <c r="T43" s="172"/>
      <c r="U43" s="172"/>
      <c r="V43" s="172"/>
      <c r="W43" s="172"/>
      <c r="X43" s="172"/>
      <c r="Y43" s="172"/>
      <c r="Z43" s="172"/>
      <c r="AA43" s="172"/>
      <c r="AB43" s="172"/>
      <c r="AC43" s="172"/>
      <c r="AD43" s="172"/>
      <c r="AE43" s="172"/>
      <c r="AF43" s="172"/>
      <c r="AG43" s="172"/>
      <c r="AH43" s="172"/>
      <c r="AI43" s="173">
        <f t="shared" si="0"/>
        <v>0</v>
      </c>
      <c r="AJ43" s="174">
        <f t="shared" si="1"/>
        <v>0</v>
      </c>
      <c r="AK43" s="175">
        <f t="shared" si="2"/>
        <v>0</v>
      </c>
    </row>
    <row r="44" spans="1:37" ht="17.25" customHeight="1" x14ac:dyDescent="0.25">
      <c r="A44" s="86">
        <f>ปพ.5!A41</f>
        <v>0</v>
      </c>
      <c r="B44" s="87">
        <f>ปพ.5!B41</f>
        <v>0</v>
      </c>
      <c r="C44" s="171">
        <f>ปพ.5!D41</f>
        <v>0</v>
      </c>
      <c r="D44" s="172"/>
      <c r="E44" s="172"/>
      <c r="F44" s="172"/>
      <c r="G44" s="172"/>
      <c r="H44" s="172"/>
      <c r="I44" s="172"/>
      <c r="J44" s="172"/>
      <c r="K44" s="172"/>
      <c r="L44" s="172"/>
      <c r="M44" s="172"/>
      <c r="N44" s="172"/>
      <c r="O44" s="172"/>
      <c r="P44" s="172"/>
      <c r="Q44" s="172"/>
      <c r="R44" s="172"/>
      <c r="S44" s="172"/>
      <c r="T44" s="172"/>
      <c r="U44" s="172"/>
      <c r="V44" s="172"/>
      <c r="W44" s="172"/>
      <c r="X44" s="172"/>
      <c r="Y44" s="172"/>
      <c r="Z44" s="172"/>
      <c r="AA44" s="172"/>
      <c r="AB44" s="172"/>
      <c r="AC44" s="172"/>
      <c r="AD44" s="172"/>
      <c r="AE44" s="172"/>
      <c r="AF44" s="172"/>
      <c r="AG44" s="172"/>
      <c r="AH44" s="172"/>
      <c r="AI44" s="173">
        <f t="shared" si="0"/>
        <v>0</v>
      </c>
      <c r="AJ44" s="174">
        <f t="shared" si="1"/>
        <v>0</v>
      </c>
      <c r="AK44" s="175">
        <f t="shared" si="2"/>
        <v>0</v>
      </c>
    </row>
    <row r="45" spans="1:37" ht="17.25" customHeight="1" x14ac:dyDescent="0.25">
      <c r="A45" s="86">
        <f>ปพ.5!A42</f>
        <v>0</v>
      </c>
      <c r="B45" s="87">
        <f>ปพ.5!B42</f>
        <v>0</v>
      </c>
      <c r="C45" s="171">
        <f>ปพ.5!D42</f>
        <v>0</v>
      </c>
      <c r="D45" s="172"/>
      <c r="E45" s="172"/>
      <c r="F45" s="172"/>
      <c r="G45" s="172"/>
      <c r="H45" s="172"/>
      <c r="I45" s="172"/>
      <c r="J45" s="172"/>
      <c r="K45" s="172"/>
      <c r="L45" s="172"/>
      <c r="M45" s="172"/>
      <c r="N45" s="172"/>
      <c r="O45" s="172"/>
      <c r="P45" s="172"/>
      <c r="Q45" s="172"/>
      <c r="R45" s="172"/>
      <c r="S45" s="172"/>
      <c r="T45" s="172"/>
      <c r="U45" s="172"/>
      <c r="V45" s="172"/>
      <c r="W45" s="172"/>
      <c r="X45" s="172"/>
      <c r="Y45" s="172"/>
      <c r="Z45" s="172"/>
      <c r="AA45" s="172"/>
      <c r="AB45" s="172"/>
      <c r="AC45" s="172"/>
      <c r="AD45" s="172"/>
      <c r="AE45" s="172"/>
      <c r="AF45" s="172"/>
      <c r="AG45" s="172"/>
      <c r="AH45" s="172"/>
      <c r="AI45" s="173">
        <f t="shared" si="0"/>
        <v>0</v>
      </c>
      <c r="AJ45" s="174">
        <f t="shared" si="1"/>
        <v>0</v>
      </c>
      <c r="AK45" s="175">
        <f t="shared" si="2"/>
        <v>0</v>
      </c>
    </row>
    <row r="46" spans="1:37" ht="17.25" customHeight="1" x14ac:dyDescent="0.25">
      <c r="A46" s="86">
        <f>ปพ.5!A43</f>
        <v>0</v>
      </c>
      <c r="B46" s="87">
        <f>ปพ.5!B43</f>
        <v>0</v>
      </c>
      <c r="C46" s="171">
        <f>ปพ.5!D43</f>
        <v>0</v>
      </c>
      <c r="D46" s="172"/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72"/>
      <c r="P46" s="172"/>
      <c r="Q46" s="172"/>
      <c r="R46" s="172"/>
      <c r="S46" s="172"/>
      <c r="T46" s="172"/>
      <c r="U46" s="172"/>
      <c r="V46" s="172"/>
      <c r="W46" s="172"/>
      <c r="X46" s="172"/>
      <c r="Y46" s="172"/>
      <c r="Z46" s="172"/>
      <c r="AA46" s="172"/>
      <c r="AB46" s="172"/>
      <c r="AC46" s="172"/>
      <c r="AD46" s="172"/>
      <c r="AE46" s="172"/>
      <c r="AF46" s="172"/>
      <c r="AG46" s="172"/>
      <c r="AH46" s="172"/>
      <c r="AI46" s="173">
        <f t="shared" si="0"/>
        <v>0</v>
      </c>
      <c r="AJ46" s="174">
        <f t="shared" si="1"/>
        <v>0</v>
      </c>
      <c r="AK46" s="175">
        <f t="shared" si="2"/>
        <v>0</v>
      </c>
    </row>
    <row r="47" spans="1:37" ht="17.25" customHeight="1" x14ac:dyDescent="0.25">
      <c r="A47" s="86">
        <f>ปพ.5!A44</f>
        <v>0</v>
      </c>
      <c r="B47" s="87">
        <f>ปพ.5!B44</f>
        <v>0</v>
      </c>
      <c r="C47" s="171">
        <f>ปพ.5!D44</f>
        <v>0</v>
      </c>
      <c r="D47" s="172"/>
      <c r="E47" s="172"/>
      <c r="F47" s="172"/>
      <c r="G47" s="172"/>
      <c r="H47" s="172"/>
      <c r="I47" s="172"/>
      <c r="J47" s="172"/>
      <c r="K47" s="172"/>
      <c r="L47" s="172"/>
      <c r="M47" s="172"/>
      <c r="N47" s="172"/>
      <c r="O47" s="172"/>
      <c r="P47" s="172"/>
      <c r="Q47" s="172"/>
      <c r="R47" s="172"/>
      <c r="S47" s="172"/>
      <c r="T47" s="172"/>
      <c r="U47" s="172"/>
      <c r="V47" s="172"/>
      <c r="W47" s="172"/>
      <c r="X47" s="172"/>
      <c r="Y47" s="172"/>
      <c r="Z47" s="172"/>
      <c r="AA47" s="172"/>
      <c r="AB47" s="172"/>
      <c r="AC47" s="172"/>
      <c r="AD47" s="172"/>
      <c r="AE47" s="172"/>
      <c r="AF47" s="172"/>
      <c r="AG47" s="172"/>
      <c r="AH47" s="172"/>
      <c r="AI47" s="173">
        <f t="shared" si="0"/>
        <v>0</v>
      </c>
      <c r="AJ47" s="174">
        <f t="shared" si="1"/>
        <v>0</v>
      </c>
      <c r="AK47" s="175">
        <f t="shared" si="2"/>
        <v>0</v>
      </c>
    </row>
    <row r="48" spans="1:37" ht="17.25" customHeight="1" x14ac:dyDescent="0.25">
      <c r="A48" s="86">
        <f>ปพ.5!A45</f>
        <v>0</v>
      </c>
      <c r="B48" s="87">
        <f>ปพ.5!B45</f>
        <v>0</v>
      </c>
      <c r="C48" s="171">
        <f>ปพ.5!D45</f>
        <v>0</v>
      </c>
      <c r="D48" s="172"/>
      <c r="E48" s="172"/>
      <c r="F48" s="172"/>
      <c r="G48" s="172"/>
      <c r="H48" s="172"/>
      <c r="I48" s="172"/>
      <c r="J48" s="172"/>
      <c r="K48" s="172"/>
      <c r="L48" s="172"/>
      <c r="M48" s="172"/>
      <c r="N48" s="172"/>
      <c r="O48" s="172"/>
      <c r="P48" s="172"/>
      <c r="Q48" s="172"/>
      <c r="R48" s="172"/>
      <c r="S48" s="172"/>
      <c r="T48" s="172"/>
      <c r="U48" s="172"/>
      <c r="V48" s="172"/>
      <c r="W48" s="172"/>
      <c r="X48" s="172"/>
      <c r="Y48" s="172"/>
      <c r="Z48" s="172"/>
      <c r="AA48" s="172"/>
      <c r="AB48" s="172"/>
      <c r="AC48" s="172"/>
      <c r="AD48" s="172"/>
      <c r="AE48" s="172"/>
      <c r="AF48" s="172"/>
      <c r="AG48" s="172"/>
      <c r="AH48" s="172"/>
      <c r="AI48" s="173">
        <f t="shared" si="0"/>
        <v>0</v>
      </c>
      <c r="AJ48" s="174">
        <f t="shared" si="1"/>
        <v>0</v>
      </c>
      <c r="AK48" s="175">
        <f t="shared" si="2"/>
        <v>0</v>
      </c>
    </row>
    <row r="49" spans="1:37" ht="17.25" customHeight="1" x14ac:dyDescent="0.25">
      <c r="A49" s="86">
        <f>ปพ.5!A46</f>
        <v>0</v>
      </c>
      <c r="B49" s="87">
        <f>ปพ.5!B46</f>
        <v>0</v>
      </c>
      <c r="C49" s="171">
        <f>ปพ.5!D46</f>
        <v>0</v>
      </c>
      <c r="D49" s="172"/>
      <c r="E49" s="172"/>
      <c r="F49" s="172"/>
      <c r="G49" s="172"/>
      <c r="H49" s="172"/>
      <c r="I49" s="172"/>
      <c r="J49" s="172"/>
      <c r="K49" s="172"/>
      <c r="L49" s="172"/>
      <c r="M49" s="172"/>
      <c r="N49" s="172"/>
      <c r="O49" s="172"/>
      <c r="P49" s="172"/>
      <c r="Q49" s="172"/>
      <c r="R49" s="172"/>
      <c r="S49" s="172"/>
      <c r="T49" s="172"/>
      <c r="U49" s="172"/>
      <c r="V49" s="172"/>
      <c r="W49" s="172"/>
      <c r="X49" s="172"/>
      <c r="Y49" s="172"/>
      <c r="Z49" s="172"/>
      <c r="AA49" s="172"/>
      <c r="AB49" s="172"/>
      <c r="AC49" s="172"/>
      <c r="AD49" s="172"/>
      <c r="AE49" s="172"/>
      <c r="AF49" s="172"/>
      <c r="AG49" s="172"/>
      <c r="AH49" s="172"/>
      <c r="AI49" s="173">
        <f t="shared" si="0"/>
        <v>0</v>
      </c>
      <c r="AJ49" s="174">
        <f t="shared" si="1"/>
        <v>0</v>
      </c>
      <c r="AK49" s="175">
        <f t="shared" si="2"/>
        <v>0</v>
      </c>
    </row>
    <row r="50" spans="1:37" ht="17.25" customHeight="1" x14ac:dyDescent="0.25">
      <c r="A50" s="86">
        <f>ปพ.5!A47</f>
        <v>0</v>
      </c>
      <c r="B50" s="87">
        <f>ปพ.5!B47</f>
        <v>0</v>
      </c>
      <c r="C50" s="171">
        <f>ปพ.5!D47</f>
        <v>0</v>
      </c>
      <c r="D50" s="172"/>
      <c r="E50" s="172"/>
      <c r="F50" s="172"/>
      <c r="G50" s="172"/>
      <c r="H50" s="172"/>
      <c r="I50" s="172"/>
      <c r="J50" s="172"/>
      <c r="K50" s="172"/>
      <c r="L50" s="172"/>
      <c r="M50" s="172"/>
      <c r="N50" s="172"/>
      <c r="O50" s="172"/>
      <c r="P50" s="172"/>
      <c r="Q50" s="172"/>
      <c r="R50" s="172"/>
      <c r="S50" s="172"/>
      <c r="T50" s="172"/>
      <c r="U50" s="172"/>
      <c r="V50" s="172"/>
      <c r="W50" s="172"/>
      <c r="X50" s="172"/>
      <c r="Y50" s="172"/>
      <c r="Z50" s="172"/>
      <c r="AA50" s="172"/>
      <c r="AB50" s="172"/>
      <c r="AC50" s="172"/>
      <c r="AD50" s="172"/>
      <c r="AE50" s="172"/>
      <c r="AF50" s="172"/>
      <c r="AG50" s="172"/>
      <c r="AH50" s="172"/>
      <c r="AI50" s="173">
        <f t="shared" si="0"/>
        <v>0</v>
      </c>
      <c r="AJ50" s="174">
        <f t="shared" si="1"/>
        <v>0</v>
      </c>
      <c r="AK50" s="175">
        <f t="shared" si="2"/>
        <v>0</v>
      </c>
    </row>
    <row r="51" spans="1:37" ht="17.25" customHeight="1" x14ac:dyDescent="0.25">
      <c r="A51" s="86">
        <f>ปพ.5!A48</f>
        <v>0</v>
      </c>
      <c r="B51" s="87">
        <f>ปพ.5!B48</f>
        <v>0</v>
      </c>
      <c r="C51" s="171">
        <f>ปพ.5!D48</f>
        <v>0</v>
      </c>
      <c r="D51" s="172"/>
      <c r="E51" s="172"/>
      <c r="F51" s="172"/>
      <c r="G51" s="172"/>
      <c r="H51" s="172"/>
      <c r="I51" s="172"/>
      <c r="J51" s="172"/>
      <c r="K51" s="172"/>
      <c r="L51" s="172"/>
      <c r="M51" s="172"/>
      <c r="N51" s="172"/>
      <c r="O51" s="172"/>
      <c r="P51" s="172"/>
      <c r="Q51" s="172"/>
      <c r="R51" s="172"/>
      <c r="S51" s="172"/>
      <c r="T51" s="172"/>
      <c r="U51" s="172"/>
      <c r="V51" s="172"/>
      <c r="W51" s="172"/>
      <c r="X51" s="172"/>
      <c r="Y51" s="172"/>
      <c r="Z51" s="172"/>
      <c r="AA51" s="172"/>
      <c r="AB51" s="172"/>
      <c r="AC51" s="172"/>
      <c r="AD51" s="172"/>
      <c r="AE51" s="172"/>
      <c r="AF51" s="172"/>
      <c r="AG51" s="172"/>
      <c r="AH51" s="172"/>
      <c r="AI51" s="173">
        <f t="shared" si="0"/>
        <v>0</v>
      </c>
      <c r="AJ51" s="174">
        <f t="shared" si="1"/>
        <v>0</v>
      </c>
      <c r="AK51" s="175">
        <f t="shared" si="2"/>
        <v>0</v>
      </c>
    </row>
    <row r="52" spans="1:37" ht="17.25" customHeight="1" x14ac:dyDescent="0.25">
      <c r="A52" s="86">
        <f>ปพ.5!A49</f>
        <v>0</v>
      </c>
      <c r="B52" s="87">
        <f>ปพ.5!B49</f>
        <v>0</v>
      </c>
      <c r="C52" s="171">
        <f>ปพ.5!D49</f>
        <v>0</v>
      </c>
      <c r="D52" s="172"/>
      <c r="E52" s="172"/>
      <c r="F52" s="172"/>
      <c r="G52" s="172"/>
      <c r="H52" s="172"/>
      <c r="I52" s="172"/>
      <c r="J52" s="172"/>
      <c r="K52" s="172"/>
      <c r="L52" s="172"/>
      <c r="M52" s="172"/>
      <c r="N52" s="172"/>
      <c r="O52" s="172"/>
      <c r="P52" s="172"/>
      <c r="Q52" s="172"/>
      <c r="R52" s="172"/>
      <c r="S52" s="172"/>
      <c r="T52" s="172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2"/>
      <c r="AH52" s="172"/>
      <c r="AI52" s="173">
        <f t="shared" si="0"/>
        <v>0</v>
      </c>
      <c r="AJ52" s="174">
        <f t="shared" si="1"/>
        <v>0</v>
      </c>
      <c r="AK52" s="175">
        <f t="shared" si="2"/>
        <v>0</v>
      </c>
    </row>
    <row r="53" spans="1:37" ht="17.25" customHeight="1" x14ac:dyDescent="0.25">
      <c r="A53" s="86">
        <f>ปพ.5!A50</f>
        <v>0</v>
      </c>
      <c r="B53" s="87">
        <f>ปพ.5!B50</f>
        <v>0</v>
      </c>
      <c r="C53" s="171">
        <f>ปพ.5!D50</f>
        <v>0</v>
      </c>
      <c r="D53" s="172"/>
      <c r="E53" s="172"/>
      <c r="F53" s="172"/>
      <c r="G53" s="172"/>
      <c r="H53" s="172"/>
      <c r="I53" s="172"/>
      <c r="J53" s="172"/>
      <c r="K53" s="172"/>
      <c r="L53" s="172"/>
      <c r="M53" s="172"/>
      <c r="N53" s="172"/>
      <c r="O53" s="172"/>
      <c r="P53" s="172"/>
      <c r="Q53" s="172"/>
      <c r="R53" s="172"/>
      <c r="S53" s="172"/>
      <c r="T53" s="172"/>
      <c r="U53" s="172"/>
      <c r="V53" s="172"/>
      <c r="W53" s="172"/>
      <c r="X53" s="172"/>
      <c r="Y53" s="172"/>
      <c r="Z53" s="172"/>
      <c r="AA53" s="172"/>
      <c r="AB53" s="172"/>
      <c r="AC53" s="172"/>
      <c r="AD53" s="172"/>
      <c r="AE53" s="172"/>
      <c r="AF53" s="172"/>
      <c r="AG53" s="172"/>
      <c r="AH53" s="172"/>
      <c r="AI53" s="173">
        <f t="shared" si="0"/>
        <v>0</v>
      </c>
      <c r="AJ53" s="174">
        <f t="shared" si="1"/>
        <v>0</v>
      </c>
      <c r="AK53" s="175">
        <f t="shared" si="2"/>
        <v>0</v>
      </c>
    </row>
    <row r="54" spans="1:37" ht="17.25" customHeight="1" x14ac:dyDescent="0.25">
      <c r="A54" s="86">
        <f>ปพ.5!A51</f>
        <v>0</v>
      </c>
      <c r="B54" s="87">
        <f>ปพ.5!B51</f>
        <v>0</v>
      </c>
      <c r="C54" s="171">
        <f>ปพ.5!D51</f>
        <v>0</v>
      </c>
      <c r="D54" s="172"/>
      <c r="E54" s="172"/>
      <c r="F54" s="172"/>
      <c r="G54" s="172"/>
      <c r="H54" s="172"/>
      <c r="I54" s="172"/>
      <c r="J54" s="172"/>
      <c r="K54" s="172"/>
      <c r="L54" s="172"/>
      <c r="M54" s="172"/>
      <c r="N54" s="172"/>
      <c r="O54" s="172"/>
      <c r="P54" s="172"/>
      <c r="Q54" s="172"/>
      <c r="R54" s="172"/>
      <c r="S54" s="172"/>
      <c r="T54" s="172"/>
      <c r="U54" s="172"/>
      <c r="V54" s="172"/>
      <c r="W54" s="172"/>
      <c r="X54" s="172"/>
      <c r="Y54" s="172"/>
      <c r="Z54" s="172"/>
      <c r="AA54" s="172"/>
      <c r="AB54" s="172"/>
      <c r="AC54" s="172"/>
      <c r="AD54" s="172"/>
      <c r="AE54" s="172"/>
      <c r="AF54" s="172"/>
      <c r="AG54" s="172"/>
      <c r="AH54" s="172"/>
      <c r="AI54" s="173">
        <f t="shared" si="0"/>
        <v>0</v>
      </c>
      <c r="AJ54" s="174">
        <f t="shared" si="1"/>
        <v>0</v>
      </c>
      <c r="AK54" s="175">
        <f t="shared" si="2"/>
        <v>0</v>
      </c>
    </row>
    <row r="55" spans="1:37" ht="17.25" customHeight="1" x14ac:dyDescent="0.25">
      <c r="A55" s="86">
        <f>ปพ.5!A52</f>
        <v>0</v>
      </c>
      <c r="B55" s="87">
        <f>ปพ.5!B52</f>
        <v>0</v>
      </c>
      <c r="C55" s="171">
        <f>ปพ.5!D52</f>
        <v>0</v>
      </c>
      <c r="D55" s="172"/>
      <c r="E55" s="172"/>
      <c r="F55" s="172"/>
      <c r="G55" s="172"/>
      <c r="H55" s="172"/>
      <c r="I55" s="172"/>
      <c r="J55" s="172"/>
      <c r="K55" s="172"/>
      <c r="L55" s="172"/>
      <c r="M55" s="172"/>
      <c r="N55" s="172"/>
      <c r="O55" s="172"/>
      <c r="P55" s="172"/>
      <c r="Q55" s="172"/>
      <c r="R55" s="172"/>
      <c r="S55" s="172"/>
      <c r="T55" s="172"/>
      <c r="U55" s="172"/>
      <c r="V55" s="172"/>
      <c r="W55" s="172"/>
      <c r="X55" s="172"/>
      <c r="Y55" s="172"/>
      <c r="Z55" s="172"/>
      <c r="AA55" s="172"/>
      <c r="AB55" s="172"/>
      <c r="AC55" s="172"/>
      <c r="AD55" s="172"/>
      <c r="AE55" s="172"/>
      <c r="AF55" s="172"/>
      <c r="AG55" s="172"/>
      <c r="AH55" s="172"/>
      <c r="AI55" s="173">
        <f t="shared" si="0"/>
        <v>0</v>
      </c>
      <c r="AJ55" s="174">
        <f t="shared" si="1"/>
        <v>0</v>
      </c>
      <c r="AK55" s="175">
        <f t="shared" si="2"/>
        <v>0</v>
      </c>
    </row>
    <row r="56" spans="1:37" ht="24.6" x14ac:dyDescent="0.25">
      <c r="A56" s="411"/>
      <c r="B56" s="412"/>
      <c r="C56" s="176" t="s">
        <v>106</v>
      </c>
      <c r="D56" s="177">
        <f t="shared" ref="D56:AH56" si="3">COUNTIF(D10:D55,"ขาด")</f>
        <v>0</v>
      </c>
      <c r="E56" s="177">
        <f t="shared" si="3"/>
        <v>0</v>
      </c>
      <c r="F56" s="177">
        <f t="shared" si="3"/>
        <v>0</v>
      </c>
      <c r="G56" s="177">
        <f t="shared" si="3"/>
        <v>0</v>
      </c>
      <c r="H56" s="177">
        <f t="shared" si="3"/>
        <v>0</v>
      </c>
      <c r="I56" s="177">
        <f t="shared" si="3"/>
        <v>0</v>
      </c>
      <c r="J56" s="177">
        <f t="shared" si="3"/>
        <v>0</v>
      </c>
      <c r="K56" s="177">
        <f t="shared" si="3"/>
        <v>0</v>
      </c>
      <c r="L56" s="177">
        <f t="shared" si="3"/>
        <v>0</v>
      </c>
      <c r="M56" s="177">
        <f t="shared" si="3"/>
        <v>0</v>
      </c>
      <c r="N56" s="177">
        <f t="shared" si="3"/>
        <v>0</v>
      </c>
      <c r="O56" s="177">
        <f t="shared" si="3"/>
        <v>0</v>
      </c>
      <c r="P56" s="177">
        <f t="shared" si="3"/>
        <v>0</v>
      </c>
      <c r="Q56" s="177">
        <f t="shared" si="3"/>
        <v>0</v>
      </c>
      <c r="R56" s="177">
        <f t="shared" si="3"/>
        <v>0</v>
      </c>
      <c r="S56" s="177">
        <f t="shared" si="3"/>
        <v>0</v>
      </c>
      <c r="T56" s="177">
        <f t="shared" si="3"/>
        <v>0</v>
      </c>
      <c r="U56" s="177">
        <f t="shared" si="3"/>
        <v>0</v>
      </c>
      <c r="V56" s="177">
        <f t="shared" si="3"/>
        <v>0</v>
      </c>
      <c r="W56" s="177">
        <f t="shared" si="3"/>
        <v>0</v>
      </c>
      <c r="X56" s="177">
        <f t="shared" si="3"/>
        <v>0</v>
      </c>
      <c r="Y56" s="177">
        <f t="shared" si="3"/>
        <v>0</v>
      </c>
      <c r="Z56" s="177">
        <f t="shared" si="3"/>
        <v>0</v>
      </c>
      <c r="AA56" s="177">
        <f t="shared" si="3"/>
        <v>0</v>
      </c>
      <c r="AB56" s="177">
        <f t="shared" si="3"/>
        <v>0</v>
      </c>
      <c r="AC56" s="177">
        <f t="shared" si="3"/>
        <v>0</v>
      </c>
      <c r="AD56" s="177">
        <f t="shared" si="3"/>
        <v>0</v>
      </c>
      <c r="AE56" s="177">
        <f t="shared" si="3"/>
        <v>0</v>
      </c>
      <c r="AF56" s="177">
        <f t="shared" si="3"/>
        <v>0</v>
      </c>
      <c r="AG56" s="177">
        <f t="shared" si="3"/>
        <v>0</v>
      </c>
      <c r="AH56" s="177">
        <f t="shared" si="3"/>
        <v>0</v>
      </c>
      <c r="AI56" s="414"/>
      <c r="AJ56" s="415"/>
      <c r="AK56" s="415"/>
    </row>
    <row r="57" spans="1:37" ht="24.6" x14ac:dyDescent="0.25">
      <c r="A57" s="276"/>
      <c r="B57" s="413"/>
      <c r="C57" s="178" t="s">
        <v>107</v>
      </c>
      <c r="D57" s="179">
        <f t="shared" ref="D57:AH57" si="4">COUNTIF(D10:D55,"ลา")</f>
        <v>0</v>
      </c>
      <c r="E57" s="179">
        <f t="shared" si="4"/>
        <v>0</v>
      </c>
      <c r="F57" s="179">
        <f t="shared" si="4"/>
        <v>0</v>
      </c>
      <c r="G57" s="179">
        <f t="shared" si="4"/>
        <v>0</v>
      </c>
      <c r="H57" s="179">
        <f t="shared" si="4"/>
        <v>0</v>
      </c>
      <c r="I57" s="179">
        <f t="shared" si="4"/>
        <v>0</v>
      </c>
      <c r="J57" s="179">
        <f t="shared" si="4"/>
        <v>0</v>
      </c>
      <c r="K57" s="179">
        <f t="shared" si="4"/>
        <v>0</v>
      </c>
      <c r="L57" s="179">
        <f t="shared" si="4"/>
        <v>0</v>
      </c>
      <c r="M57" s="179">
        <f t="shared" si="4"/>
        <v>0</v>
      </c>
      <c r="N57" s="179">
        <f t="shared" si="4"/>
        <v>0</v>
      </c>
      <c r="O57" s="179">
        <f t="shared" si="4"/>
        <v>0</v>
      </c>
      <c r="P57" s="179">
        <f t="shared" si="4"/>
        <v>0</v>
      </c>
      <c r="Q57" s="179">
        <f t="shared" si="4"/>
        <v>0</v>
      </c>
      <c r="R57" s="179">
        <f t="shared" si="4"/>
        <v>0</v>
      </c>
      <c r="S57" s="179">
        <f t="shared" si="4"/>
        <v>0</v>
      </c>
      <c r="T57" s="179">
        <f t="shared" si="4"/>
        <v>0</v>
      </c>
      <c r="U57" s="179">
        <f t="shared" si="4"/>
        <v>0</v>
      </c>
      <c r="V57" s="179">
        <f t="shared" si="4"/>
        <v>0</v>
      </c>
      <c r="W57" s="179">
        <f t="shared" si="4"/>
        <v>0</v>
      </c>
      <c r="X57" s="179">
        <f t="shared" si="4"/>
        <v>0</v>
      </c>
      <c r="Y57" s="179">
        <f t="shared" si="4"/>
        <v>0</v>
      </c>
      <c r="Z57" s="179">
        <f t="shared" si="4"/>
        <v>0</v>
      </c>
      <c r="AA57" s="179">
        <f t="shared" si="4"/>
        <v>0</v>
      </c>
      <c r="AB57" s="179">
        <f t="shared" si="4"/>
        <v>0</v>
      </c>
      <c r="AC57" s="179">
        <f t="shared" si="4"/>
        <v>0</v>
      </c>
      <c r="AD57" s="179">
        <f t="shared" si="4"/>
        <v>0</v>
      </c>
      <c r="AE57" s="179">
        <f t="shared" si="4"/>
        <v>0</v>
      </c>
      <c r="AF57" s="179">
        <f t="shared" si="4"/>
        <v>0</v>
      </c>
      <c r="AG57" s="179">
        <f t="shared" si="4"/>
        <v>0</v>
      </c>
      <c r="AH57" s="179">
        <f t="shared" si="4"/>
        <v>0</v>
      </c>
      <c r="AI57" s="416"/>
      <c r="AJ57" s="406"/>
      <c r="AK57" s="406"/>
    </row>
    <row r="58" spans="1:37" ht="24.6" x14ac:dyDescent="0.25">
      <c r="A58" s="276"/>
      <c r="B58" s="413"/>
      <c r="C58" s="181" t="s">
        <v>105</v>
      </c>
      <c r="D58" s="182">
        <f t="shared" ref="D58:AH58" si="5">COUNTIF(D10:D55,"มา")</f>
        <v>0</v>
      </c>
      <c r="E58" s="182">
        <f t="shared" si="5"/>
        <v>0</v>
      </c>
      <c r="F58" s="182">
        <f t="shared" si="5"/>
        <v>0</v>
      </c>
      <c r="G58" s="182">
        <f t="shared" si="5"/>
        <v>0</v>
      </c>
      <c r="H58" s="182">
        <f t="shared" si="5"/>
        <v>0</v>
      </c>
      <c r="I58" s="182">
        <f t="shared" si="5"/>
        <v>0</v>
      </c>
      <c r="J58" s="182">
        <f t="shared" si="5"/>
        <v>0</v>
      </c>
      <c r="K58" s="182">
        <f t="shared" si="5"/>
        <v>0</v>
      </c>
      <c r="L58" s="182">
        <f t="shared" si="5"/>
        <v>0</v>
      </c>
      <c r="M58" s="182">
        <f t="shared" si="5"/>
        <v>0</v>
      </c>
      <c r="N58" s="182">
        <f t="shared" si="5"/>
        <v>0</v>
      </c>
      <c r="O58" s="182">
        <f t="shared" si="5"/>
        <v>0</v>
      </c>
      <c r="P58" s="182">
        <f t="shared" si="5"/>
        <v>0</v>
      </c>
      <c r="Q58" s="182">
        <f t="shared" si="5"/>
        <v>0</v>
      </c>
      <c r="R58" s="182">
        <f t="shared" si="5"/>
        <v>0</v>
      </c>
      <c r="S58" s="182">
        <f t="shared" si="5"/>
        <v>0</v>
      </c>
      <c r="T58" s="182">
        <f t="shared" si="5"/>
        <v>0</v>
      </c>
      <c r="U58" s="182">
        <f t="shared" si="5"/>
        <v>0</v>
      </c>
      <c r="V58" s="182">
        <f t="shared" si="5"/>
        <v>0</v>
      </c>
      <c r="W58" s="182">
        <f t="shared" si="5"/>
        <v>0</v>
      </c>
      <c r="X58" s="182">
        <f t="shared" si="5"/>
        <v>0</v>
      </c>
      <c r="Y58" s="182">
        <f t="shared" si="5"/>
        <v>0</v>
      </c>
      <c r="Z58" s="182">
        <f t="shared" si="5"/>
        <v>0</v>
      </c>
      <c r="AA58" s="182">
        <f t="shared" si="5"/>
        <v>0</v>
      </c>
      <c r="AB58" s="182">
        <f t="shared" si="5"/>
        <v>0</v>
      </c>
      <c r="AC58" s="182">
        <f t="shared" si="5"/>
        <v>0</v>
      </c>
      <c r="AD58" s="182">
        <f t="shared" si="5"/>
        <v>0</v>
      </c>
      <c r="AE58" s="182">
        <f t="shared" si="5"/>
        <v>0</v>
      </c>
      <c r="AF58" s="182">
        <f t="shared" si="5"/>
        <v>0</v>
      </c>
      <c r="AG58" s="182">
        <f t="shared" si="5"/>
        <v>0</v>
      </c>
      <c r="AH58" s="182">
        <f t="shared" si="5"/>
        <v>0</v>
      </c>
      <c r="AI58" s="416"/>
      <c r="AJ58" s="406"/>
      <c r="AK58" s="406"/>
    </row>
    <row r="59" spans="1:37" ht="24.6" x14ac:dyDescent="0.25">
      <c r="A59" s="23"/>
      <c r="B59" s="183"/>
      <c r="C59" s="184"/>
      <c r="D59" s="185" t="s">
        <v>124</v>
      </c>
      <c r="E59" s="185" t="s">
        <v>125</v>
      </c>
      <c r="F59" s="185" t="s">
        <v>126</v>
      </c>
      <c r="G59" s="185" t="s">
        <v>127</v>
      </c>
      <c r="H59" s="185" t="s">
        <v>128</v>
      </c>
      <c r="I59" s="186"/>
      <c r="J59" s="186"/>
      <c r="K59" s="186"/>
    </row>
    <row r="60" spans="1:37" ht="22.5" customHeight="1" x14ac:dyDescent="0.25">
      <c r="A60" s="11"/>
      <c r="B60" s="11"/>
      <c r="C60" s="11"/>
      <c r="D60" s="180">
        <f>COUNTIF(D9:AH9,"จ.")</f>
        <v>0</v>
      </c>
      <c r="E60" s="180">
        <f>COUNTIF(D9:AH9,"อ.")</f>
        <v>0</v>
      </c>
      <c r="F60" s="180">
        <f>COUNTIF(D9:AH9,"พ.")</f>
        <v>0</v>
      </c>
      <c r="G60" s="180">
        <f>COUNTIF(D9:AH9,"พฤ.")</f>
        <v>0</v>
      </c>
      <c r="H60" s="180">
        <f>COUNTIF(D9:AH9,"ศ.")</f>
        <v>0</v>
      </c>
      <c r="I60" s="187">
        <f>SUM(D60:H60)</f>
        <v>0</v>
      </c>
      <c r="AE60" s="417"/>
      <c r="AF60" s="417"/>
      <c r="AG60" s="417"/>
      <c r="AH60" s="417"/>
      <c r="AI60" s="417"/>
      <c r="AJ60" s="417"/>
      <c r="AK60" s="417"/>
    </row>
    <row r="61" spans="1:37" ht="22.5" customHeight="1" x14ac:dyDescent="0.25">
      <c r="A61" s="11"/>
      <c r="B61" s="11"/>
      <c r="C61" s="11"/>
      <c r="AE61" s="406"/>
      <c r="AF61" s="406"/>
      <c r="AG61" s="406"/>
      <c r="AH61" s="406"/>
      <c r="AI61" s="406"/>
      <c r="AJ61" s="406"/>
      <c r="AK61" s="406"/>
    </row>
    <row r="62" spans="1:37" ht="22.5" customHeight="1" x14ac:dyDescent="0.25">
      <c r="A62" s="11"/>
      <c r="B62" s="11"/>
      <c r="C62" s="11"/>
      <c r="AE62" s="406"/>
      <c r="AF62" s="406"/>
      <c r="AG62" s="406"/>
      <c r="AH62" s="406"/>
      <c r="AI62" s="406"/>
      <c r="AJ62" s="406"/>
      <c r="AK62" s="406"/>
    </row>
    <row r="63" spans="1:37" ht="27" x14ac:dyDescent="0.25">
      <c r="A63" s="11"/>
      <c r="B63" s="11"/>
      <c r="C63" s="11"/>
    </row>
    <row r="64" spans="1:37" ht="27" x14ac:dyDescent="0.25">
      <c r="A64" s="11"/>
      <c r="B64" s="11"/>
      <c r="C64" s="11"/>
    </row>
    <row r="65" spans="1:3" ht="27" x14ac:dyDescent="0.25">
      <c r="A65" s="11"/>
      <c r="B65" s="11"/>
      <c r="C65" s="11"/>
    </row>
    <row r="66" spans="1:3" ht="27" x14ac:dyDescent="0.25">
      <c r="A66" s="11"/>
      <c r="B66" s="11"/>
      <c r="C66" s="11"/>
    </row>
    <row r="67" spans="1:3" ht="27" x14ac:dyDescent="0.25">
      <c r="A67" s="11"/>
      <c r="B67" s="11"/>
      <c r="C67" s="11"/>
    </row>
    <row r="68" spans="1:3" ht="27" x14ac:dyDescent="0.25">
      <c r="A68" s="11"/>
      <c r="B68" s="11"/>
      <c r="C68" s="11"/>
    </row>
    <row r="69" spans="1:3" ht="27" x14ac:dyDescent="0.25">
      <c r="A69" s="11"/>
      <c r="B69" s="11"/>
      <c r="C69" s="11"/>
    </row>
    <row r="70" spans="1:3" ht="27" x14ac:dyDescent="0.25">
      <c r="A70" s="11"/>
      <c r="B70" s="11"/>
      <c r="C70" s="11"/>
    </row>
    <row r="71" spans="1:3" ht="27" x14ac:dyDescent="0.25">
      <c r="A71" s="11"/>
      <c r="B71" s="11"/>
      <c r="C71" s="11"/>
    </row>
    <row r="72" spans="1:3" ht="27" x14ac:dyDescent="0.25">
      <c r="A72" s="11"/>
      <c r="B72" s="11"/>
      <c r="C72" s="11"/>
    </row>
  </sheetData>
  <sheetProtection algorithmName="SHA-512" hashValue="xn2fk8MJW1w6z2Hv9fICiV0ZTC60TpbclXrGdSYCvRF669v1NtPWyD7xowSsiR9gTXKpUYwmxb7AKGYDrFeAGg==" saltValue="usLM2C4gZ40BxtMAyS7xgw==" spinCount="100000" sheet="1" objects="1" scenarios="1"/>
  <dataConsolidate/>
  <mergeCells count="23">
    <mergeCell ref="A4:F4"/>
    <mergeCell ref="G4:S4"/>
    <mergeCell ref="T4:AB4"/>
    <mergeCell ref="AC4:AK4"/>
    <mergeCell ref="A1:S1"/>
    <mergeCell ref="T1:AK1"/>
    <mergeCell ref="A2:S2"/>
    <mergeCell ref="T2:AK2"/>
    <mergeCell ref="A3:S3"/>
    <mergeCell ref="T3:AK3"/>
    <mergeCell ref="AE62:AK62"/>
    <mergeCell ref="AJ8:AJ9"/>
    <mergeCell ref="AK8:AK9"/>
    <mergeCell ref="A56:B58"/>
    <mergeCell ref="AI56:AK58"/>
    <mergeCell ref="AE60:AK60"/>
    <mergeCell ref="AE61:AK61"/>
    <mergeCell ref="A5:A9"/>
    <mergeCell ref="B5:B9"/>
    <mergeCell ref="C5:C9"/>
    <mergeCell ref="AI8:AI9"/>
    <mergeCell ref="D5:S7"/>
    <mergeCell ref="T5:AK7"/>
  </mergeCells>
  <conditionalFormatting sqref="D10:AH55">
    <cfRule type="containsText" dxfId="14" priority="1" operator="containsText" text="ลา">
      <formula>NOT(ISERROR(SEARCH("ลา",D10)))</formula>
    </cfRule>
    <cfRule type="containsText" dxfId="13" priority="2" operator="containsText" text="ขาด">
      <formula>NOT(ISERROR(SEARCH("ขาด",D10)))</formula>
    </cfRule>
    <cfRule type="containsText" dxfId="12" priority="3" operator="containsText" text="มา">
      <formula>NOT(ISERROR(SEARCH("มา",D10)))</formula>
    </cfRule>
  </conditionalFormatting>
  <dataValidations count="2">
    <dataValidation type="list" allowBlank="1" showInputMessage="1" showErrorMessage="1" sqref="D10:AH55" xr:uid="{00000000-0002-0000-0C00-000000000000}">
      <formula1>"ขาด,ลา,มา"</formula1>
    </dataValidation>
    <dataValidation type="list" allowBlank="1" showInputMessage="1" showErrorMessage="1" sqref="D9:AH9" xr:uid="{00000000-0002-0000-0C00-000001000000}">
      <formula1>"จ.,อ.,พ.,พฤ.,ศ."</formula1>
    </dataValidation>
  </dataValidations>
  <pageMargins left="0.9055118110236221" right="0.70866141732283472" top="0.74803149606299213" bottom="0.74803149606299213" header="0.31496062992125984" footer="0.31496062992125984"/>
  <pageSetup paperSize="5" scale="7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K72"/>
  <sheetViews>
    <sheetView showZeros="0" view="pageBreakPreview" zoomScaleNormal="100" zoomScaleSheetLayoutView="10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T3" sqref="T3:AK3"/>
    </sheetView>
  </sheetViews>
  <sheetFormatPr defaultColWidth="9" defaultRowHeight="21" x14ac:dyDescent="0.25"/>
  <cols>
    <col min="1" max="1" width="4.69921875" style="12" customWidth="1"/>
    <col min="2" max="2" width="10" style="12" customWidth="1"/>
    <col min="3" max="3" width="25.69921875" style="12" customWidth="1"/>
    <col min="4" max="34" width="4" style="180" customWidth="1"/>
    <col min="35" max="35" width="4.69921875" style="180" customWidth="1"/>
    <col min="36" max="37" width="4.69921875" style="20" customWidth="1"/>
    <col min="38" max="16384" width="9" style="12"/>
  </cols>
  <sheetData>
    <row r="1" spans="1:37" ht="30" x14ac:dyDescent="0.25">
      <c r="A1" s="429" t="s">
        <v>3</v>
      </c>
      <c r="B1" s="429"/>
      <c r="C1" s="429"/>
      <c r="D1" s="429"/>
      <c r="E1" s="429"/>
      <c r="F1" s="429"/>
      <c r="G1" s="429"/>
      <c r="H1" s="429"/>
      <c r="I1" s="429"/>
      <c r="J1" s="429"/>
      <c r="K1" s="429"/>
      <c r="L1" s="429"/>
      <c r="M1" s="429"/>
      <c r="N1" s="429"/>
      <c r="O1" s="429"/>
      <c r="P1" s="429"/>
      <c r="Q1" s="429"/>
      <c r="R1" s="429"/>
      <c r="S1" s="429"/>
      <c r="T1" s="429"/>
      <c r="U1" s="429"/>
      <c r="V1" s="429"/>
      <c r="W1" s="429"/>
      <c r="X1" s="429"/>
      <c r="Y1" s="429"/>
      <c r="Z1" s="429"/>
      <c r="AA1" s="429"/>
      <c r="AB1" s="429"/>
      <c r="AC1" s="429"/>
      <c r="AD1" s="429"/>
      <c r="AE1" s="429"/>
      <c r="AF1" s="429"/>
      <c r="AG1" s="429"/>
      <c r="AH1" s="429"/>
      <c r="AI1" s="429"/>
      <c r="AJ1" s="429"/>
      <c r="AK1" s="429"/>
    </row>
    <row r="2" spans="1:37" ht="24.6" x14ac:dyDescent="0.25">
      <c r="A2" s="430" t="s">
        <v>5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  <c r="R2" s="430"/>
      <c r="S2" s="430"/>
      <c r="T2" s="430"/>
      <c r="U2" s="430"/>
      <c r="V2" s="430"/>
      <c r="W2" s="430"/>
      <c r="X2" s="430"/>
      <c r="Y2" s="430"/>
      <c r="Z2" s="430"/>
      <c r="AA2" s="430"/>
      <c r="AB2" s="430"/>
      <c r="AC2" s="430"/>
      <c r="AD2" s="430"/>
      <c r="AE2" s="430"/>
      <c r="AF2" s="430"/>
      <c r="AG2" s="430"/>
      <c r="AH2" s="430"/>
      <c r="AI2" s="430"/>
      <c r="AJ2" s="430"/>
      <c r="AK2" s="430"/>
    </row>
    <row r="3" spans="1:37" ht="24.6" x14ac:dyDescent="0.25">
      <c r="A3" s="430" t="str">
        <f>"แบบบันทึกการเข้าเรียนกลุ่มสาระการเรียนรู้"&amp;" "&amp;ข้อมูลพื้นฐาน!B7&amp;"  รหัสรายวิชา "&amp;ข้อมูลพื้นฐาน!B8&amp;" รายวิชา "&amp;ข้อมูลพื้นฐาน!B9&amp;"   "&amp;ข้อมูลพื้นฐาน!B5</f>
        <v xml:space="preserve">แบบบันทึกการเข้าเรียนกลุ่มสาระการเรียนรู้   รหัสรายวิชา  รายวิชา    ปีการศึกษา </v>
      </c>
      <c r="B3" s="430"/>
      <c r="C3" s="430"/>
      <c r="D3" s="430"/>
      <c r="E3" s="430"/>
      <c r="F3" s="430"/>
      <c r="G3" s="430"/>
      <c r="H3" s="430"/>
      <c r="I3" s="430"/>
      <c r="J3" s="430"/>
      <c r="K3" s="430"/>
      <c r="L3" s="430"/>
      <c r="M3" s="430"/>
      <c r="N3" s="430"/>
      <c r="O3" s="430"/>
      <c r="P3" s="430"/>
      <c r="Q3" s="430"/>
      <c r="R3" s="430"/>
      <c r="S3" s="430"/>
      <c r="T3" s="430"/>
      <c r="U3" s="430"/>
      <c r="V3" s="430"/>
      <c r="W3" s="430"/>
      <c r="X3" s="430"/>
      <c r="Y3" s="430"/>
      <c r="Z3" s="430"/>
      <c r="AA3" s="430"/>
      <c r="AB3" s="430"/>
      <c r="AC3" s="430"/>
      <c r="AD3" s="430"/>
      <c r="AE3" s="430"/>
      <c r="AF3" s="430"/>
      <c r="AG3" s="430"/>
      <c r="AH3" s="430"/>
      <c r="AI3" s="430"/>
      <c r="AJ3" s="430"/>
      <c r="AK3" s="430"/>
    </row>
    <row r="4" spans="1:37" ht="24.6" x14ac:dyDescent="0.25">
      <c r="A4" s="441" t="str">
        <f>ข้อมูลพื้นฐาน!B6&amp;"  "</f>
        <v xml:space="preserve">ชั้นประถมศึกษาปีที่   </v>
      </c>
      <c r="B4" s="441"/>
      <c r="C4" s="441"/>
      <c r="D4" s="441"/>
      <c r="E4" s="441"/>
      <c r="F4" s="441"/>
      <c r="G4" s="442" t="str">
        <f>"  ครูผู้สอน "&amp;ข้อมูลพื้นฐาน!B11</f>
        <v xml:space="preserve">  ครูผู้สอน </v>
      </c>
      <c r="H4" s="442"/>
      <c r="I4" s="442"/>
      <c r="J4" s="442"/>
      <c r="K4" s="442"/>
      <c r="L4" s="442"/>
      <c r="M4" s="442"/>
      <c r="N4" s="442"/>
      <c r="O4" s="442"/>
      <c r="P4" s="442"/>
      <c r="Q4" s="442"/>
      <c r="R4" s="442"/>
      <c r="S4" s="442"/>
      <c r="T4" s="441"/>
      <c r="U4" s="441"/>
      <c r="V4" s="441"/>
      <c r="W4" s="441"/>
      <c r="X4" s="441"/>
      <c r="Y4" s="441"/>
      <c r="Z4" s="441"/>
      <c r="AA4" s="441"/>
      <c r="AB4" s="441"/>
      <c r="AC4" s="440"/>
      <c r="AD4" s="440"/>
      <c r="AE4" s="440"/>
      <c r="AF4" s="440"/>
      <c r="AG4" s="440"/>
      <c r="AH4" s="440"/>
      <c r="AI4" s="440"/>
      <c r="AJ4" s="440"/>
      <c r="AK4" s="440"/>
    </row>
    <row r="5" spans="1:37" ht="14.25" customHeight="1" x14ac:dyDescent="0.25">
      <c r="A5" s="418" t="s">
        <v>44</v>
      </c>
      <c r="B5" s="421" t="s">
        <v>47</v>
      </c>
      <c r="C5" s="424" t="s">
        <v>49</v>
      </c>
      <c r="D5" s="431" t="s">
        <v>132</v>
      </c>
      <c r="E5" s="432"/>
      <c r="F5" s="432"/>
      <c r="G5" s="432"/>
      <c r="H5" s="432"/>
      <c r="I5" s="432"/>
      <c r="J5" s="432"/>
      <c r="K5" s="432"/>
      <c r="L5" s="432"/>
      <c r="M5" s="432"/>
      <c r="N5" s="432"/>
      <c r="O5" s="432"/>
      <c r="P5" s="432"/>
      <c r="Q5" s="432"/>
      <c r="R5" s="432"/>
      <c r="S5" s="432"/>
      <c r="T5" s="431" t="s">
        <v>132</v>
      </c>
      <c r="U5" s="432"/>
      <c r="V5" s="432"/>
      <c r="W5" s="432"/>
      <c r="X5" s="432"/>
      <c r="Y5" s="432"/>
      <c r="Z5" s="432"/>
      <c r="AA5" s="432"/>
      <c r="AB5" s="432"/>
      <c r="AC5" s="432"/>
      <c r="AD5" s="432"/>
      <c r="AE5" s="432"/>
      <c r="AF5" s="432"/>
      <c r="AG5" s="432"/>
      <c r="AH5" s="432"/>
      <c r="AI5" s="432"/>
      <c r="AJ5" s="432"/>
      <c r="AK5" s="437"/>
    </row>
    <row r="6" spans="1:37" ht="14.25" customHeight="1" x14ac:dyDescent="0.25">
      <c r="A6" s="419"/>
      <c r="B6" s="422"/>
      <c r="C6" s="425"/>
      <c r="D6" s="433"/>
      <c r="E6" s="434"/>
      <c r="F6" s="434"/>
      <c r="G6" s="434"/>
      <c r="H6" s="434"/>
      <c r="I6" s="434"/>
      <c r="J6" s="434"/>
      <c r="K6" s="434"/>
      <c r="L6" s="434"/>
      <c r="M6" s="434"/>
      <c r="N6" s="434"/>
      <c r="O6" s="434"/>
      <c r="P6" s="434"/>
      <c r="Q6" s="434"/>
      <c r="R6" s="434"/>
      <c r="S6" s="434"/>
      <c r="T6" s="433"/>
      <c r="U6" s="434"/>
      <c r="V6" s="434"/>
      <c r="W6" s="434"/>
      <c r="X6" s="434"/>
      <c r="Y6" s="434"/>
      <c r="Z6" s="434"/>
      <c r="AA6" s="434"/>
      <c r="AB6" s="434"/>
      <c r="AC6" s="434"/>
      <c r="AD6" s="434"/>
      <c r="AE6" s="434"/>
      <c r="AF6" s="434"/>
      <c r="AG6" s="434"/>
      <c r="AH6" s="434"/>
      <c r="AI6" s="434"/>
      <c r="AJ6" s="434"/>
      <c r="AK6" s="438"/>
    </row>
    <row r="7" spans="1:37" ht="18.75" customHeight="1" x14ac:dyDescent="0.25">
      <c r="A7" s="419"/>
      <c r="B7" s="422"/>
      <c r="C7" s="425"/>
      <c r="D7" s="435"/>
      <c r="E7" s="436"/>
      <c r="F7" s="436"/>
      <c r="G7" s="436"/>
      <c r="H7" s="436"/>
      <c r="I7" s="436"/>
      <c r="J7" s="436"/>
      <c r="K7" s="436"/>
      <c r="L7" s="436"/>
      <c r="M7" s="436"/>
      <c r="N7" s="436"/>
      <c r="O7" s="436"/>
      <c r="P7" s="436"/>
      <c r="Q7" s="436"/>
      <c r="R7" s="436"/>
      <c r="S7" s="436"/>
      <c r="T7" s="435"/>
      <c r="U7" s="436"/>
      <c r="V7" s="436"/>
      <c r="W7" s="436"/>
      <c r="X7" s="436"/>
      <c r="Y7" s="436"/>
      <c r="Z7" s="436"/>
      <c r="AA7" s="436"/>
      <c r="AB7" s="436"/>
      <c r="AC7" s="436"/>
      <c r="AD7" s="436"/>
      <c r="AE7" s="436"/>
      <c r="AF7" s="436"/>
      <c r="AG7" s="436"/>
      <c r="AH7" s="436"/>
      <c r="AI7" s="436"/>
      <c r="AJ7" s="436"/>
      <c r="AK7" s="439"/>
    </row>
    <row r="8" spans="1:37" ht="18.75" customHeight="1" x14ac:dyDescent="0.25">
      <c r="A8" s="419"/>
      <c r="B8" s="422"/>
      <c r="C8" s="425"/>
      <c r="D8" s="84">
        <v>1</v>
      </c>
      <c r="E8" s="84">
        <v>2</v>
      </c>
      <c r="F8" s="84">
        <v>3</v>
      </c>
      <c r="G8" s="84">
        <v>4</v>
      </c>
      <c r="H8" s="84">
        <v>5</v>
      </c>
      <c r="I8" s="84">
        <v>6</v>
      </c>
      <c r="J8" s="84">
        <v>7</v>
      </c>
      <c r="K8" s="84">
        <v>8</v>
      </c>
      <c r="L8" s="84">
        <v>9</v>
      </c>
      <c r="M8" s="84">
        <v>10</v>
      </c>
      <c r="N8" s="84">
        <v>11</v>
      </c>
      <c r="O8" s="84">
        <v>12</v>
      </c>
      <c r="P8" s="84">
        <v>13</v>
      </c>
      <c r="Q8" s="84">
        <v>14</v>
      </c>
      <c r="R8" s="84">
        <v>15</v>
      </c>
      <c r="S8" s="84">
        <v>16</v>
      </c>
      <c r="T8" s="84">
        <v>17</v>
      </c>
      <c r="U8" s="84">
        <v>18</v>
      </c>
      <c r="V8" s="84">
        <v>19</v>
      </c>
      <c r="W8" s="84">
        <v>20</v>
      </c>
      <c r="X8" s="84">
        <v>21</v>
      </c>
      <c r="Y8" s="84">
        <v>22</v>
      </c>
      <c r="Z8" s="84">
        <v>23</v>
      </c>
      <c r="AA8" s="84">
        <v>24</v>
      </c>
      <c r="AB8" s="84">
        <v>25</v>
      </c>
      <c r="AC8" s="84">
        <v>26</v>
      </c>
      <c r="AD8" s="84">
        <v>27</v>
      </c>
      <c r="AE8" s="84">
        <v>28</v>
      </c>
      <c r="AF8" s="84">
        <v>29</v>
      </c>
      <c r="AG8" s="84">
        <v>30</v>
      </c>
      <c r="AH8" s="84">
        <v>31</v>
      </c>
      <c r="AI8" s="427" t="s">
        <v>106</v>
      </c>
      <c r="AJ8" s="407" t="s">
        <v>107</v>
      </c>
      <c r="AK8" s="409" t="s">
        <v>105</v>
      </c>
    </row>
    <row r="9" spans="1:37" ht="18.75" customHeight="1" x14ac:dyDescent="0.25">
      <c r="A9" s="420"/>
      <c r="B9" s="423"/>
      <c r="C9" s="426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E9" s="170"/>
      <c r="AF9" s="170"/>
      <c r="AG9" s="170"/>
      <c r="AH9" s="170"/>
      <c r="AI9" s="428"/>
      <c r="AJ9" s="408"/>
      <c r="AK9" s="410"/>
    </row>
    <row r="10" spans="1:37" ht="17.25" customHeight="1" x14ac:dyDescent="0.25">
      <c r="A10" s="86">
        <f>ปพ.5!A7</f>
        <v>0</v>
      </c>
      <c r="B10" s="87">
        <f>ปพ.5!B7</f>
        <v>0</v>
      </c>
      <c r="C10" s="171">
        <f>ปพ.5!D7</f>
        <v>0</v>
      </c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V10" s="172"/>
      <c r="W10" s="172"/>
      <c r="X10" s="172"/>
      <c r="Y10" s="172"/>
      <c r="Z10" s="172"/>
      <c r="AA10" s="172"/>
      <c r="AB10" s="172"/>
      <c r="AC10" s="172"/>
      <c r="AD10" s="172"/>
      <c r="AE10" s="172"/>
      <c r="AF10" s="172"/>
      <c r="AG10" s="172"/>
      <c r="AH10" s="172"/>
      <c r="AI10" s="194">
        <f>COUNTIF(D10:AH10,"ขาด")</f>
        <v>0</v>
      </c>
      <c r="AJ10" s="195">
        <f>COUNTIF(D10:AH10,"ลา")</f>
        <v>0</v>
      </c>
      <c r="AK10" s="196">
        <f>COUNTIF(D10:AH10,"มา")</f>
        <v>0</v>
      </c>
    </row>
    <row r="11" spans="1:37" ht="17.25" customHeight="1" x14ac:dyDescent="0.25">
      <c r="A11" s="86">
        <f>ปพ.5!A8</f>
        <v>0</v>
      </c>
      <c r="B11" s="87">
        <f>ปพ.5!B8</f>
        <v>0</v>
      </c>
      <c r="C11" s="171">
        <f>ปพ.5!D8</f>
        <v>0</v>
      </c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94">
        <f>COUNTIF(D11:AH11,"ขาด")</f>
        <v>0</v>
      </c>
      <c r="AJ11" s="195">
        <f>COUNTIF(D11:AH11,"ลา")</f>
        <v>0</v>
      </c>
      <c r="AK11" s="196">
        <f>COUNTIF(D11:AH11,"มา")</f>
        <v>0</v>
      </c>
    </row>
    <row r="12" spans="1:37" ht="17.25" customHeight="1" x14ac:dyDescent="0.25">
      <c r="A12" s="86">
        <f>ปพ.5!A9</f>
        <v>0</v>
      </c>
      <c r="B12" s="87">
        <f>ปพ.5!B9</f>
        <v>0</v>
      </c>
      <c r="C12" s="171">
        <f>ปพ.5!D9</f>
        <v>0</v>
      </c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94">
        <f t="shared" ref="AI12:AI55" si="0">COUNTIF(D12:AH12,"ขาด")</f>
        <v>0</v>
      </c>
      <c r="AJ12" s="195">
        <f t="shared" ref="AJ12:AJ55" si="1">COUNTIF(D12:AH12,"ลา")</f>
        <v>0</v>
      </c>
      <c r="AK12" s="196">
        <f t="shared" ref="AK12:AK55" si="2">COUNTIF(D12:AH12,"มา")</f>
        <v>0</v>
      </c>
    </row>
    <row r="13" spans="1:37" ht="17.25" customHeight="1" x14ac:dyDescent="0.25">
      <c r="A13" s="86">
        <f>ปพ.5!A10</f>
        <v>0</v>
      </c>
      <c r="B13" s="87">
        <f>ปพ.5!B10</f>
        <v>0</v>
      </c>
      <c r="C13" s="171">
        <f>ปพ.5!D10</f>
        <v>0</v>
      </c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2"/>
      <c r="AH13" s="172"/>
      <c r="AI13" s="194">
        <f t="shared" si="0"/>
        <v>0</v>
      </c>
      <c r="AJ13" s="195">
        <f t="shared" si="1"/>
        <v>0</v>
      </c>
      <c r="AK13" s="196">
        <f t="shared" si="2"/>
        <v>0</v>
      </c>
    </row>
    <row r="14" spans="1:37" ht="17.25" customHeight="1" x14ac:dyDescent="0.25">
      <c r="A14" s="86">
        <f>ปพ.5!A11</f>
        <v>0</v>
      </c>
      <c r="B14" s="87">
        <f>ปพ.5!B11</f>
        <v>0</v>
      </c>
      <c r="C14" s="171">
        <f>ปพ.5!D11</f>
        <v>0</v>
      </c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94">
        <f t="shared" si="0"/>
        <v>0</v>
      </c>
      <c r="AJ14" s="195">
        <f t="shared" si="1"/>
        <v>0</v>
      </c>
      <c r="AK14" s="196">
        <f t="shared" si="2"/>
        <v>0</v>
      </c>
    </row>
    <row r="15" spans="1:37" ht="17.25" customHeight="1" x14ac:dyDescent="0.25">
      <c r="A15" s="86">
        <f>ปพ.5!A12</f>
        <v>0</v>
      </c>
      <c r="B15" s="87">
        <f>ปพ.5!B12</f>
        <v>0</v>
      </c>
      <c r="C15" s="171">
        <f>ปพ.5!D12</f>
        <v>0</v>
      </c>
      <c r="D15" s="172"/>
      <c r="E15" s="172"/>
      <c r="F15" s="172"/>
      <c r="G15" s="172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2"/>
      <c r="U15" s="172"/>
      <c r="V15" s="172"/>
      <c r="W15" s="172"/>
      <c r="X15" s="172"/>
      <c r="Y15" s="172"/>
      <c r="Z15" s="172"/>
      <c r="AA15" s="172"/>
      <c r="AB15" s="172"/>
      <c r="AC15" s="172"/>
      <c r="AD15" s="172"/>
      <c r="AE15" s="172"/>
      <c r="AF15" s="172"/>
      <c r="AG15" s="172"/>
      <c r="AH15" s="172"/>
      <c r="AI15" s="194">
        <f t="shared" si="0"/>
        <v>0</v>
      </c>
      <c r="AJ15" s="195">
        <f t="shared" si="1"/>
        <v>0</v>
      </c>
      <c r="AK15" s="196">
        <f t="shared" si="2"/>
        <v>0</v>
      </c>
    </row>
    <row r="16" spans="1:37" ht="17.25" customHeight="1" x14ac:dyDescent="0.25">
      <c r="A16" s="86">
        <f>ปพ.5!A13</f>
        <v>0</v>
      </c>
      <c r="B16" s="87">
        <f>ปพ.5!B13</f>
        <v>0</v>
      </c>
      <c r="C16" s="171">
        <f>ปพ.5!D13</f>
        <v>0</v>
      </c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  <c r="AF16" s="172"/>
      <c r="AG16" s="172"/>
      <c r="AH16" s="172"/>
      <c r="AI16" s="194">
        <f t="shared" si="0"/>
        <v>0</v>
      </c>
      <c r="AJ16" s="195">
        <f t="shared" si="1"/>
        <v>0</v>
      </c>
      <c r="AK16" s="196">
        <f t="shared" si="2"/>
        <v>0</v>
      </c>
    </row>
    <row r="17" spans="1:37" ht="17.25" customHeight="1" x14ac:dyDescent="0.25">
      <c r="A17" s="86">
        <f>ปพ.5!A14</f>
        <v>0</v>
      </c>
      <c r="B17" s="87">
        <f>ปพ.5!B14</f>
        <v>0</v>
      </c>
      <c r="C17" s="171">
        <f>ปพ.5!D14</f>
        <v>0</v>
      </c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172"/>
      <c r="AE17" s="172"/>
      <c r="AF17" s="172"/>
      <c r="AG17" s="172"/>
      <c r="AH17" s="172"/>
      <c r="AI17" s="194">
        <f t="shared" si="0"/>
        <v>0</v>
      </c>
      <c r="AJ17" s="195">
        <f t="shared" si="1"/>
        <v>0</v>
      </c>
      <c r="AK17" s="196">
        <f t="shared" si="2"/>
        <v>0</v>
      </c>
    </row>
    <row r="18" spans="1:37" ht="17.25" customHeight="1" x14ac:dyDescent="0.25">
      <c r="A18" s="86">
        <f>ปพ.5!A15</f>
        <v>0</v>
      </c>
      <c r="B18" s="87">
        <f>ปพ.5!B15</f>
        <v>0</v>
      </c>
      <c r="C18" s="171">
        <f>ปพ.5!D15</f>
        <v>0</v>
      </c>
      <c r="D18" s="172"/>
      <c r="E18" s="172"/>
      <c r="F18" s="172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2"/>
      <c r="AH18" s="172"/>
      <c r="AI18" s="194">
        <f t="shared" si="0"/>
        <v>0</v>
      </c>
      <c r="AJ18" s="195">
        <f t="shared" si="1"/>
        <v>0</v>
      </c>
      <c r="AK18" s="196">
        <f t="shared" si="2"/>
        <v>0</v>
      </c>
    </row>
    <row r="19" spans="1:37" ht="17.25" customHeight="1" x14ac:dyDescent="0.25">
      <c r="A19" s="86">
        <f>ปพ.5!A16</f>
        <v>0</v>
      </c>
      <c r="B19" s="87">
        <f>ปพ.5!B16</f>
        <v>0</v>
      </c>
      <c r="C19" s="171">
        <f>ปพ.5!D16</f>
        <v>0</v>
      </c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94">
        <f t="shared" si="0"/>
        <v>0</v>
      </c>
      <c r="AJ19" s="195">
        <f t="shared" si="1"/>
        <v>0</v>
      </c>
      <c r="AK19" s="196">
        <f t="shared" si="2"/>
        <v>0</v>
      </c>
    </row>
    <row r="20" spans="1:37" ht="17.25" customHeight="1" x14ac:dyDescent="0.25">
      <c r="A20" s="86">
        <f>ปพ.5!A17</f>
        <v>0</v>
      </c>
      <c r="B20" s="87">
        <f>ปพ.5!B17</f>
        <v>0</v>
      </c>
      <c r="C20" s="171">
        <f>ปพ.5!D17</f>
        <v>0</v>
      </c>
      <c r="D20" s="172"/>
      <c r="E20" s="172"/>
      <c r="F20" s="172"/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172"/>
      <c r="AA20" s="172"/>
      <c r="AB20" s="172"/>
      <c r="AC20" s="172"/>
      <c r="AD20" s="172"/>
      <c r="AE20" s="172"/>
      <c r="AF20" s="172"/>
      <c r="AG20" s="172"/>
      <c r="AH20" s="172"/>
      <c r="AI20" s="194">
        <f t="shared" si="0"/>
        <v>0</v>
      </c>
      <c r="AJ20" s="195">
        <f t="shared" si="1"/>
        <v>0</v>
      </c>
      <c r="AK20" s="196">
        <f t="shared" si="2"/>
        <v>0</v>
      </c>
    </row>
    <row r="21" spans="1:37" ht="17.25" customHeight="1" x14ac:dyDescent="0.25">
      <c r="A21" s="86">
        <f>ปพ.5!A18</f>
        <v>0</v>
      </c>
      <c r="B21" s="87">
        <f>ปพ.5!B18</f>
        <v>0</v>
      </c>
      <c r="C21" s="171">
        <f>ปพ.5!D18</f>
        <v>0</v>
      </c>
      <c r="D21" s="172"/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2"/>
      <c r="U21" s="172"/>
      <c r="V21" s="172"/>
      <c r="W21" s="172"/>
      <c r="X21" s="172"/>
      <c r="Y21" s="172"/>
      <c r="Z21" s="172"/>
      <c r="AA21" s="172"/>
      <c r="AB21" s="172"/>
      <c r="AC21" s="172"/>
      <c r="AD21" s="172"/>
      <c r="AE21" s="172"/>
      <c r="AF21" s="172"/>
      <c r="AG21" s="172"/>
      <c r="AH21" s="172"/>
      <c r="AI21" s="194">
        <f t="shared" si="0"/>
        <v>0</v>
      </c>
      <c r="AJ21" s="195">
        <f t="shared" si="1"/>
        <v>0</v>
      </c>
      <c r="AK21" s="196">
        <f t="shared" si="2"/>
        <v>0</v>
      </c>
    </row>
    <row r="22" spans="1:37" ht="17.25" customHeight="1" x14ac:dyDescent="0.25">
      <c r="A22" s="86">
        <f>ปพ.5!A19</f>
        <v>0</v>
      </c>
      <c r="B22" s="87">
        <f>ปพ.5!B19</f>
        <v>0</v>
      </c>
      <c r="C22" s="171">
        <f>ปพ.5!D19</f>
        <v>0</v>
      </c>
      <c r="D22" s="172"/>
      <c r="E22" s="172"/>
      <c r="F22" s="172"/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2"/>
      <c r="U22" s="172"/>
      <c r="V22" s="172"/>
      <c r="W22" s="172"/>
      <c r="X22" s="172"/>
      <c r="Y22" s="172"/>
      <c r="Z22" s="172"/>
      <c r="AA22" s="172"/>
      <c r="AB22" s="172"/>
      <c r="AC22" s="172"/>
      <c r="AD22" s="172"/>
      <c r="AE22" s="172"/>
      <c r="AF22" s="172"/>
      <c r="AG22" s="172"/>
      <c r="AH22" s="172"/>
      <c r="AI22" s="194">
        <f t="shared" si="0"/>
        <v>0</v>
      </c>
      <c r="AJ22" s="195">
        <f t="shared" si="1"/>
        <v>0</v>
      </c>
      <c r="AK22" s="196">
        <f t="shared" si="2"/>
        <v>0</v>
      </c>
    </row>
    <row r="23" spans="1:37" ht="17.25" customHeight="1" x14ac:dyDescent="0.25">
      <c r="A23" s="86">
        <f>ปพ.5!A20</f>
        <v>0</v>
      </c>
      <c r="B23" s="87">
        <f>ปพ.5!B20</f>
        <v>0</v>
      </c>
      <c r="C23" s="171">
        <f>ปพ.5!D20</f>
        <v>0</v>
      </c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172"/>
      <c r="AH23" s="172"/>
      <c r="AI23" s="194">
        <f t="shared" si="0"/>
        <v>0</v>
      </c>
      <c r="AJ23" s="195">
        <f t="shared" si="1"/>
        <v>0</v>
      </c>
      <c r="AK23" s="196">
        <f t="shared" si="2"/>
        <v>0</v>
      </c>
    </row>
    <row r="24" spans="1:37" ht="17.25" customHeight="1" x14ac:dyDescent="0.25">
      <c r="A24" s="86">
        <f>ปพ.5!A21</f>
        <v>0</v>
      </c>
      <c r="B24" s="87">
        <f>ปพ.5!B21</f>
        <v>0</v>
      </c>
      <c r="C24" s="171">
        <f>ปพ.5!D21</f>
        <v>0</v>
      </c>
      <c r="D24" s="172"/>
      <c r="E24" s="172"/>
      <c r="F24" s="172"/>
      <c r="G24" s="172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2"/>
      <c r="U24" s="172"/>
      <c r="V24" s="172"/>
      <c r="W24" s="172"/>
      <c r="X24" s="172"/>
      <c r="Y24" s="172"/>
      <c r="Z24" s="172"/>
      <c r="AA24" s="172"/>
      <c r="AB24" s="172"/>
      <c r="AC24" s="172"/>
      <c r="AD24" s="172"/>
      <c r="AE24" s="172"/>
      <c r="AF24" s="172"/>
      <c r="AG24" s="172"/>
      <c r="AH24" s="172"/>
      <c r="AI24" s="194">
        <f t="shared" si="0"/>
        <v>0</v>
      </c>
      <c r="AJ24" s="195">
        <f t="shared" si="1"/>
        <v>0</v>
      </c>
      <c r="AK24" s="196">
        <f t="shared" si="2"/>
        <v>0</v>
      </c>
    </row>
    <row r="25" spans="1:37" ht="17.25" customHeight="1" x14ac:dyDescent="0.25">
      <c r="A25" s="86">
        <f>ปพ.5!A22</f>
        <v>0</v>
      </c>
      <c r="B25" s="87">
        <f>ปพ.5!B22</f>
        <v>0</v>
      </c>
      <c r="C25" s="171">
        <f>ปพ.5!D22</f>
        <v>0</v>
      </c>
      <c r="D25" s="172"/>
      <c r="E25" s="172"/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2"/>
      <c r="U25" s="172"/>
      <c r="V25" s="172"/>
      <c r="W25" s="172"/>
      <c r="X25" s="172"/>
      <c r="Y25" s="172"/>
      <c r="Z25" s="172"/>
      <c r="AA25" s="172"/>
      <c r="AB25" s="172"/>
      <c r="AC25" s="172"/>
      <c r="AD25" s="172"/>
      <c r="AE25" s="172"/>
      <c r="AF25" s="172"/>
      <c r="AG25" s="172"/>
      <c r="AH25" s="172"/>
      <c r="AI25" s="194">
        <f t="shared" si="0"/>
        <v>0</v>
      </c>
      <c r="AJ25" s="195">
        <f t="shared" si="1"/>
        <v>0</v>
      </c>
      <c r="AK25" s="196">
        <f t="shared" si="2"/>
        <v>0</v>
      </c>
    </row>
    <row r="26" spans="1:37" ht="17.25" customHeight="1" x14ac:dyDescent="0.25">
      <c r="A26" s="86">
        <f>ปพ.5!A23</f>
        <v>0</v>
      </c>
      <c r="B26" s="87">
        <f>ปพ.5!B23</f>
        <v>0</v>
      </c>
      <c r="C26" s="171">
        <f>ปพ.5!D23</f>
        <v>0</v>
      </c>
      <c r="D26" s="172"/>
      <c r="E26" s="172"/>
      <c r="F26" s="172"/>
      <c r="G26" s="172"/>
      <c r="H26" s="172"/>
      <c r="I26" s="172"/>
      <c r="J26" s="172"/>
      <c r="K26" s="172"/>
      <c r="L26" s="172"/>
      <c r="M26" s="172"/>
      <c r="N26" s="172"/>
      <c r="O26" s="172"/>
      <c r="P26" s="172"/>
      <c r="Q26" s="172"/>
      <c r="R26" s="172"/>
      <c r="S26" s="172"/>
      <c r="T26" s="172"/>
      <c r="U26" s="172"/>
      <c r="V26" s="172"/>
      <c r="W26" s="172"/>
      <c r="X26" s="172"/>
      <c r="Y26" s="172"/>
      <c r="Z26" s="172"/>
      <c r="AA26" s="172"/>
      <c r="AB26" s="172"/>
      <c r="AC26" s="172"/>
      <c r="AD26" s="172"/>
      <c r="AE26" s="172"/>
      <c r="AF26" s="172"/>
      <c r="AG26" s="172"/>
      <c r="AH26" s="172"/>
      <c r="AI26" s="194">
        <f t="shared" si="0"/>
        <v>0</v>
      </c>
      <c r="AJ26" s="195">
        <f t="shared" si="1"/>
        <v>0</v>
      </c>
      <c r="AK26" s="196">
        <f t="shared" si="2"/>
        <v>0</v>
      </c>
    </row>
    <row r="27" spans="1:37" ht="17.25" customHeight="1" x14ac:dyDescent="0.25">
      <c r="A27" s="86">
        <f>ปพ.5!A24</f>
        <v>0</v>
      </c>
      <c r="B27" s="87">
        <f>ปพ.5!B24</f>
        <v>0</v>
      </c>
      <c r="C27" s="171">
        <f>ปพ.5!D24</f>
        <v>0</v>
      </c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172"/>
      <c r="AH27" s="172"/>
      <c r="AI27" s="194">
        <f t="shared" si="0"/>
        <v>0</v>
      </c>
      <c r="AJ27" s="195">
        <f t="shared" si="1"/>
        <v>0</v>
      </c>
      <c r="AK27" s="196">
        <f t="shared" si="2"/>
        <v>0</v>
      </c>
    </row>
    <row r="28" spans="1:37" ht="17.25" customHeight="1" x14ac:dyDescent="0.25">
      <c r="A28" s="86">
        <f>ปพ.5!A25</f>
        <v>0</v>
      </c>
      <c r="B28" s="87">
        <f>ปพ.5!B25</f>
        <v>0</v>
      </c>
      <c r="C28" s="171">
        <f>ปพ.5!D25</f>
        <v>0</v>
      </c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2"/>
      <c r="AD28" s="172"/>
      <c r="AE28" s="172"/>
      <c r="AF28" s="172"/>
      <c r="AG28" s="172"/>
      <c r="AH28" s="172"/>
      <c r="AI28" s="194">
        <f t="shared" si="0"/>
        <v>0</v>
      </c>
      <c r="AJ28" s="195">
        <f t="shared" si="1"/>
        <v>0</v>
      </c>
      <c r="AK28" s="196">
        <f t="shared" si="2"/>
        <v>0</v>
      </c>
    </row>
    <row r="29" spans="1:37" ht="17.25" customHeight="1" x14ac:dyDescent="0.25">
      <c r="A29" s="86">
        <f>ปพ.5!A26</f>
        <v>0</v>
      </c>
      <c r="B29" s="87">
        <f>ปพ.5!B26</f>
        <v>0</v>
      </c>
      <c r="C29" s="171">
        <f>ปพ.5!D26</f>
        <v>0</v>
      </c>
      <c r="D29" s="172"/>
      <c r="E29" s="172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72"/>
      <c r="AH29" s="172"/>
      <c r="AI29" s="194">
        <f t="shared" si="0"/>
        <v>0</v>
      </c>
      <c r="AJ29" s="195">
        <f t="shared" si="1"/>
        <v>0</v>
      </c>
      <c r="AK29" s="196">
        <f t="shared" si="2"/>
        <v>0</v>
      </c>
    </row>
    <row r="30" spans="1:37" ht="17.25" customHeight="1" x14ac:dyDescent="0.25">
      <c r="A30" s="86">
        <f>ปพ.5!A27</f>
        <v>0</v>
      </c>
      <c r="B30" s="87">
        <f>ปพ.5!B27</f>
        <v>0</v>
      </c>
      <c r="C30" s="171">
        <f>ปพ.5!D27</f>
        <v>0</v>
      </c>
      <c r="D30" s="172"/>
      <c r="E30" s="172"/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72"/>
      <c r="AD30" s="172"/>
      <c r="AE30" s="172"/>
      <c r="AF30" s="172"/>
      <c r="AG30" s="172"/>
      <c r="AH30" s="172"/>
      <c r="AI30" s="194">
        <f t="shared" si="0"/>
        <v>0</v>
      </c>
      <c r="AJ30" s="195">
        <f t="shared" si="1"/>
        <v>0</v>
      </c>
      <c r="AK30" s="196">
        <f t="shared" si="2"/>
        <v>0</v>
      </c>
    </row>
    <row r="31" spans="1:37" ht="17.25" customHeight="1" x14ac:dyDescent="0.25">
      <c r="A31" s="86">
        <f>ปพ.5!A28</f>
        <v>0</v>
      </c>
      <c r="B31" s="87">
        <f>ปพ.5!B28</f>
        <v>0</v>
      </c>
      <c r="C31" s="171">
        <f>ปพ.5!D28</f>
        <v>0</v>
      </c>
      <c r="D31" s="172"/>
      <c r="E31" s="172"/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H31" s="172"/>
      <c r="AI31" s="194">
        <f t="shared" si="0"/>
        <v>0</v>
      </c>
      <c r="AJ31" s="195">
        <f t="shared" si="1"/>
        <v>0</v>
      </c>
      <c r="AK31" s="196">
        <f t="shared" si="2"/>
        <v>0</v>
      </c>
    </row>
    <row r="32" spans="1:37" ht="17.25" customHeight="1" x14ac:dyDescent="0.25">
      <c r="A32" s="86">
        <f>ปพ.5!A29</f>
        <v>0</v>
      </c>
      <c r="B32" s="87">
        <f>ปพ.5!B29</f>
        <v>0</v>
      </c>
      <c r="C32" s="171">
        <f>ปพ.5!D29</f>
        <v>0</v>
      </c>
      <c r="D32" s="172"/>
      <c r="E32" s="172"/>
      <c r="F32" s="172"/>
      <c r="G32" s="172"/>
      <c r="H32" s="172"/>
      <c r="I32" s="172"/>
      <c r="J32" s="172"/>
      <c r="K32" s="172"/>
      <c r="L32" s="172"/>
      <c r="M32" s="172"/>
      <c r="N32" s="172"/>
      <c r="O32" s="172"/>
      <c r="P32" s="172"/>
      <c r="Q32" s="172"/>
      <c r="R32" s="172"/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172"/>
      <c r="AH32" s="172"/>
      <c r="AI32" s="194">
        <f t="shared" si="0"/>
        <v>0</v>
      </c>
      <c r="AJ32" s="195">
        <f t="shared" si="1"/>
        <v>0</v>
      </c>
      <c r="AK32" s="196">
        <f t="shared" si="2"/>
        <v>0</v>
      </c>
    </row>
    <row r="33" spans="1:37" ht="17.25" customHeight="1" x14ac:dyDescent="0.25">
      <c r="A33" s="86">
        <f>ปพ.5!A30</f>
        <v>0</v>
      </c>
      <c r="B33" s="87">
        <f>ปพ.5!B30</f>
        <v>0</v>
      </c>
      <c r="C33" s="171">
        <f>ปพ.5!D30</f>
        <v>0</v>
      </c>
      <c r="D33" s="172"/>
      <c r="E33" s="172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2"/>
      <c r="R33" s="172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172"/>
      <c r="AD33" s="172"/>
      <c r="AE33" s="172"/>
      <c r="AF33" s="172"/>
      <c r="AG33" s="172"/>
      <c r="AH33" s="172"/>
      <c r="AI33" s="194">
        <f t="shared" si="0"/>
        <v>0</v>
      </c>
      <c r="AJ33" s="195">
        <f t="shared" si="1"/>
        <v>0</v>
      </c>
      <c r="AK33" s="196">
        <f t="shared" si="2"/>
        <v>0</v>
      </c>
    </row>
    <row r="34" spans="1:37" ht="17.25" customHeight="1" x14ac:dyDescent="0.25">
      <c r="A34" s="86">
        <f>ปพ.5!A31</f>
        <v>0</v>
      </c>
      <c r="B34" s="87">
        <f>ปพ.5!B31</f>
        <v>0</v>
      </c>
      <c r="C34" s="171">
        <f>ปพ.5!D31</f>
        <v>0</v>
      </c>
      <c r="D34" s="172"/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2"/>
      <c r="AE34" s="172"/>
      <c r="AF34" s="172"/>
      <c r="AG34" s="172"/>
      <c r="AH34" s="172"/>
      <c r="AI34" s="194">
        <f t="shared" si="0"/>
        <v>0</v>
      </c>
      <c r="AJ34" s="195">
        <f t="shared" si="1"/>
        <v>0</v>
      </c>
      <c r="AK34" s="196">
        <f t="shared" si="2"/>
        <v>0</v>
      </c>
    </row>
    <row r="35" spans="1:37" ht="17.25" customHeight="1" x14ac:dyDescent="0.25">
      <c r="A35" s="86">
        <f>ปพ.5!A32</f>
        <v>0</v>
      </c>
      <c r="B35" s="87">
        <f>ปพ.5!B32</f>
        <v>0</v>
      </c>
      <c r="C35" s="171">
        <f>ปพ.5!D32</f>
        <v>0</v>
      </c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H35" s="172"/>
      <c r="AI35" s="194">
        <f t="shared" si="0"/>
        <v>0</v>
      </c>
      <c r="AJ35" s="195">
        <f t="shared" si="1"/>
        <v>0</v>
      </c>
      <c r="AK35" s="196">
        <f t="shared" si="2"/>
        <v>0</v>
      </c>
    </row>
    <row r="36" spans="1:37" ht="17.25" customHeight="1" x14ac:dyDescent="0.25">
      <c r="A36" s="86">
        <f>ปพ.5!A33</f>
        <v>0</v>
      </c>
      <c r="B36" s="87">
        <f>ปพ.5!B33</f>
        <v>0</v>
      </c>
      <c r="C36" s="171">
        <f>ปพ.5!D33</f>
        <v>0</v>
      </c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  <c r="V36" s="172"/>
      <c r="W36" s="172"/>
      <c r="X36" s="172"/>
      <c r="Y36" s="172"/>
      <c r="Z36" s="172"/>
      <c r="AA36" s="172"/>
      <c r="AB36" s="172"/>
      <c r="AC36" s="172"/>
      <c r="AD36" s="172"/>
      <c r="AE36" s="172"/>
      <c r="AF36" s="172"/>
      <c r="AG36" s="172"/>
      <c r="AH36" s="172"/>
      <c r="AI36" s="194">
        <f t="shared" si="0"/>
        <v>0</v>
      </c>
      <c r="AJ36" s="195">
        <f t="shared" si="1"/>
        <v>0</v>
      </c>
      <c r="AK36" s="196">
        <f t="shared" si="2"/>
        <v>0</v>
      </c>
    </row>
    <row r="37" spans="1:37" ht="17.25" customHeight="1" x14ac:dyDescent="0.25">
      <c r="A37" s="86">
        <f>ปพ.5!A34</f>
        <v>0</v>
      </c>
      <c r="B37" s="87">
        <f>ปพ.5!B34</f>
        <v>0</v>
      </c>
      <c r="C37" s="171">
        <f>ปพ.5!D34</f>
        <v>0</v>
      </c>
      <c r="D37" s="172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72"/>
      <c r="Q37" s="172"/>
      <c r="R37" s="172"/>
      <c r="S37" s="172"/>
      <c r="T37" s="172"/>
      <c r="U37" s="172"/>
      <c r="V37" s="172"/>
      <c r="W37" s="172"/>
      <c r="X37" s="172"/>
      <c r="Y37" s="172"/>
      <c r="Z37" s="172"/>
      <c r="AA37" s="172"/>
      <c r="AB37" s="172"/>
      <c r="AC37" s="172"/>
      <c r="AD37" s="172"/>
      <c r="AE37" s="172"/>
      <c r="AF37" s="172"/>
      <c r="AG37" s="172"/>
      <c r="AH37" s="172"/>
      <c r="AI37" s="194">
        <f t="shared" si="0"/>
        <v>0</v>
      </c>
      <c r="AJ37" s="195">
        <f t="shared" si="1"/>
        <v>0</v>
      </c>
      <c r="AK37" s="196">
        <f t="shared" si="2"/>
        <v>0</v>
      </c>
    </row>
    <row r="38" spans="1:37" ht="17.25" customHeight="1" x14ac:dyDescent="0.25">
      <c r="A38" s="86">
        <f>ปพ.5!A35</f>
        <v>0</v>
      </c>
      <c r="B38" s="87">
        <f>ปพ.5!B35</f>
        <v>0</v>
      </c>
      <c r="C38" s="171">
        <f>ปพ.5!D35</f>
        <v>0</v>
      </c>
      <c r="D38" s="172"/>
      <c r="E38" s="172"/>
      <c r="F38" s="172"/>
      <c r="G38" s="172"/>
      <c r="H38" s="172"/>
      <c r="I38" s="172"/>
      <c r="J38" s="172"/>
      <c r="K38" s="172"/>
      <c r="L38" s="172"/>
      <c r="M38" s="172"/>
      <c r="N38" s="172"/>
      <c r="O38" s="172"/>
      <c r="P38" s="172"/>
      <c r="Q38" s="172"/>
      <c r="R38" s="172"/>
      <c r="S38" s="172"/>
      <c r="T38" s="172"/>
      <c r="U38" s="172"/>
      <c r="V38" s="172"/>
      <c r="W38" s="172"/>
      <c r="X38" s="172"/>
      <c r="Y38" s="172"/>
      <c r="Z38" s="172"/>
      <c r="AA38" s="172"/>
      <c r="AB38" s="172"/>
      <c r="AC38" s="172"/>
      <c r="AD38" s="172"/>
      <c r="AE38" s="172"/>
      <c r="AF38" s="172"/>
      <c r="AG38" s="172"/>
      <c r="AH38" s="172"/>
      <c r="AI38" s="194">
        <f t="shared" si="0"/>
        <v>0</v>
      </c>
      <c r="AJ38" s="195">
        <f t="shared" si="1"/>
        <v>0</v>
      </c>
      <c r="AK38" s="196">
        <f t="shared" si="2"/>
        <v>0</v>
      </c>
    </row>
    <row r="39" spans="1:37" ht="17.25" customHeight="1" x14ac:dyDescent="0.25">
      <c r="A39" s="86">
        <f>ปพ.5!A36</f>
        <v>0</v>
      </c>
      <c r="B39" s="87">
        <f>ปพ.5!B36</f>
        <v>0</v>
      </c>
      <c r="C39" s="171">
        <f>ปพ.5!D36</f>
        <v>0</v>
      </c>
      <c r="D39" s="172"/>
      <c r="E39" s="172"/>
      <c r="F39" s="172"/>
      <c r="G39" s="172"/>
      <c r="H39" s="172"/>
      <c r="I39" s="172"/>
      <c r="J39" s="172"/>
      <c r="K39" s="172"/>
      <c r="L39" s="172"/>
      <c r="M39" s="172"/>
      <c r="N39" s="172"/>
      <c r="O39" s="172"/>
      <c r="P39" s="172"/>
      <c r="Q39" s="172"/>
      <c r="R39" s="172"/>
      <c r="S39" s="172"/>
      <c r="T39" s="172"/>
      <c r="U39" s="172"/>
      <c r="V39" s="172"/>
      <c r="W39" s="172"/>
      <c r="X39" s="172"/>
      <c r="Y39" s="172"/>
      <c r="Z39" s="172"/>
      <c r="AA39" s="172"/>
      <c r="AB39" s="172"/>
      <c r="AC39" s="172"/>
      <c r="AD39" s="172"/>
      <c r="AE39" s="172"/>
      <c r="AF39" s="172"/>
      <c r="AG39" s="172"/>
      <c r="AH39" s="172"/>
      <c r="AI39" s="194">
        <f t="shared" si="0"/>
        <v>0</v>
      </c>
      <c r="AJ39" s="195">
        <f t="shared" si="1"/>
        <v>0</v>
      </c>
      <c r="AK39" s="196">
        <f t="shared" si="2"/>
        <v>0</v>
      </c>
    </row>
    <row r="40" spans="1:37" ht="17.25" customHeight="1" x14ac:dyDescent="0.25">
      <c r="A40" s="86">
        <f>ปพ.5!A37</f>
        <v>0</v>
      </c>
      <c r="B40" s="87">
        <f>ปพ.5!B37</f>
        <v>0</v>
      </c>
      <c r="C40" s="171">
        <f>ปพ.5!D37</f>
        <v>0</v>
      </c>
      <c r="D40" s="172"/>
      <c r="E40" s="172"/>
      <c r="F40" s="172"/>
      <c r="G40" s="172"/>
      <c r="H40" s="172"/>
      <c r="I40" s="172"/>
      <c r="J40" s="172"/>
      <c r="K40" s="172"/>
      <c r="L40" s="172"/>
      <c r="M40" s="172"/>
      <c r="N40" s="172"/>
      <c r="O40" s="172"/>
      <c r="P40" s="172"/>
      <c r="Q40" s="172"/>
      <c r="R40" s="172"/>
      <c r="S40" s="172"/>
      <c r="T40" s="172"/>
      <c r="U40" s="172"/>
      <c r="V40" s="172"/>
      <c r="W40" s="172"/>
      <c r="X40" s="172"/>
      <c r="Y40" s="172"/>
      <c r="Z40" s="172"/>
      <c r="AA40" s="172"/>
      <c r="AB40" s="172"/>
      <c r="AC40" s="172"/>
      <c r="AD40" s="172"/>
      <c r="AE40" s="172"/>
      <c r="AF40" s="172"/>
      <c r="AG40" s="172"/>
      <c r="AH40" s="172"/>
      <c r="AI40" s="194">
        <f t="shared" si="0"/>
        <v>0</v>
      </c>
      <c r="AJ40" s="195">
        <f t="shared" si="1"/>
        <v>0</v>
      </c>
      <c r="AK40" s="196">
        <f t="shared" si="2"/>
        <v>0</v>
      </c>
    </row>
    <row r="41" spans="1:37" ht="17.25" customHeight="1" x14ac:dyDescent="0.25">
      <c r="A41" s="86">
        <f>ปพ.5!A38</f>
        <v>0</v>
      </c>
      <c r="B41" s="87">
        <f>ปพ.5!B38</f>
        <v>0</v>
      </c>
      <c r="C41" s="171">
        <f>ปพ.5!D38</f>
        <v>0</v>
      </c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  <c r="V41" s="172"/>
      <c r="W41" s="172"/>
      <c r="X41" s="172"/>
      <c r="Y41" s="172"/>
      <c r="Z41" s="172"/>
      <c r="AA41" s="172"/>
      <c r="AB41" s="172"/>
      <c r="AC41" s="172"/>
      <c r="AD41" s="172"/>
      <c r="AE41" s="172"/>
      <c r="AF41" s="172"/>
      <c r="AG41" s="172"/>
      <c r="AH41" s="172"/>
      <c r="AI41" s="194">
        <f t="shared" si="0"/>
        <v>0</v>
      </c>
      <c r="AJ41" s="195">
        <f t="shared" si="1"/>
        <v>0</v>
      </c>
      <c r="AK41" s="196">
        <f t="shared" si="2"/>
        <v>0</v>
      </c>
    </row>
    <row r="42" spans="1:37" ht="17.25" customHeight="1" x14ac:dyDescent="0.25">
      <c r="A42" s="86">
        <f>ปพ.5!A39</f>
        <v>0</v>
      </c>
      <c r="B42" s="87">
        <f>ปพ.5!B39</f>
        <v>0</v>
      </c>
      <c r="C42" s="171">
        <f>ปพ.5!D39</f>
        <v>0</v>
      </c>
      <c r="D42" s="172"/>
      <c r="E42" s="172"/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72"/>
      <c r="S42" s="172"/>
      <c r="T42" s="172"/>
      <c r="U42" s="172"/>
      <c r="V42" s="172"/>
      <c r="W42" s="172"/>
      <c r="X42" s="172"/>
      <c r="Y42" s="172"/>
      <c r="Z42" s="172"/>
      <c r="AA42" s="172"/>
      <c r="AB42" s="172"/>
      <c r="AC42" s="172"/>
      <c r="AD42" s="172"/>
      <c r="AE42" s="172"/>
      <c r="AF42" s="172"/>
      <c r="AG42" s="172"/>
      <c r="AH42" s="172"/>
      <c r="AI42" s="194">
        <f t="shared" si="0"/>
        <v>0</v>
      </c>
      <c r="AJ42" s="195">
        <f t="shared" si="1"/>
        <v>0</v>
      </c>
      <c r="AK42" s="196">
        <f t="shared" si="2"/>
        <v>0</v>
      </c>
    </row>
    <row r="43" spans="1:37" ht="17.25" customHeight="1" x14ac:dyDescent="0.25">
      <c r="A43" s="86">
        <f>ปพ.5!A40</f>
        <v>0</v>
      </c>
      <c r="B43" s="87">
        <f>ปพ.5!B40</f>
        <v>0</v>
      </c>
      <c r="C43" s="171">
        <f>ปพ.5!D40</f>
        <v>0</v>
      </c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2"/>
      <c r="Q43" s="172"/>
      <c r="R43" s="172"/>
      <c r="S43" s="172"/>
      <c r="T43" s="172"/>
      <c r="U43" s="172"/>
      <c r="V43" s="172"/>
      <c r="W43" s="172"/>
      <c r="X43" s="172"/>
      <c r="Y43" s="172"/>
      <c r="Z43" s="172"/>
      <c r="AA43" s="172"/>
      <c r="AB43" s="172"/>
      <c r="AC43" s="172"/>
      <c r="AD43" s="172"/>
      <c r="AE43" s="172"/>
      <c r="AF43" s="172"/>
      <c r="AG43" s="172"/>
      <c r="AH43" s="172"/>
      <c r="AI43" s="194">
        <f t="shared" si="0"/>
        <v>0</v>
      </c>
      <c r="AJ43" s="195">
        <f t="shared" si="1"/>
        <v>0</v>
      </c>
      <c r="AK43" s="196">
        <f t="shared" si="2"/>
        <v>0</v>
      </c>
    </row>
    <row r="44" spans="1:37" ht="17.25" customHeight="1" x14ac:dyDescent="0.25">
      <c r="A44" s="86">
        <f>ปพ.5!A41</f>
        <v>0</v>
      </c>
      <c r="B44" s="87">
        <f>ปพ.5!B41</f>
        <v>0</v>
      </c>
      <c r="C44" s="171">
        <f>ปพ.5!D41</f>
        <v>0</v>
      </c>
      <c r="D44" s="172"/>
      <c r="E44" s="172"/>
      <c r="F44" s="172"/>
      <c r="G44" s="172"/>
      <c r="H44" s="172"/>
      <c r="I44" s="172"/>
      <c r="J44" s="172"/>
      <c r="K44" s="172"/>
      <c r="L44" s="172"/>
      <c r="M44" s="172"/>
      <c r="N44" s="172"/>
      <c r="O44" s="172"/>
      <c r="P44" s="172"/>
      <c r="Q44" s="172"/>
      <c r="R44" s="172"/>
      <c r="S44" s="172"/>
      <c r="T44" s="172"/>
      <c r="U44" s="172"/>
      <c r="V44" s="172"/>
      <c r="W44" s="172"/>
      <c r="X44" s="172"/>
      <c r="Y44" s="172"/>
      <c r="Z44" s="172"/>
      <c r="AA44" s="172"/>
      <c r="AB44" s="172"/>
      <c r="AC44" s="172"/>
      <c r="AD44" s="172"/>
      <c r="AE44" s="172"/>
      <c r="AF44" s="172"/>
      <c r="AG44" s="172"/>
      <c r="AH44" s="172"/>
      <c r="AI44" s="194">
        <f t="shared" si="0"/>
        <v>0</v>
      </c>
      <c r="AJ44" s="195">
        <f t="shared" si="1"/>
        <v>0</v>
      </c>
      <c r="AK44" s="196">
        <f t="shared" si="2"/>
        <v>0</v>
      </c>
    </row>
    <row r="45" spans="1:37" ht="17.25" customHeight="1" x14ac:dyDescent="0.25">
      <c r="A45" s="86">
        <f>ปพ.5!A42</f>
        <v>0</v>
      </c>
      <c r="B45" s="87">
        <f>ปพ.5!B42</f>
        <v>0</v>
      </c>
      <c r="C45" s="171">
        <f>ปพ.5!D42</f>
        <v>0</v>
      </c>
      <c r="D45" s="172"/>
      <c r="E45" s="172"/>
      <c r="F45" s="172"/>
      <c r="G45" s="172"/>
      <c r="H45" s="172"/>
      <c r="I45" s="172"/>
      <c r="J45" s="172"/>
      <c r="K45" s="172"/>
      <c r="L45" s="172"/>
      <c r="M45" s="172"/>
      <c r="N45" s="172"/>
      <c r="O45" s="172"/>
      <c r="P45" s="172"/>
      <c r="Q45" s="172"/>
      <c r="R45" s="172"/>
      <c r="S45" s="172"/>
      <c r="T45" s="172"/>
      <c r="U45" s="172"/>
      <c r="V45" s="172"/>
      <c r="W45" s="172"/>
      <c r="X45" s="172"/>
      <c r="Y45" s="172"/>
      <c r="Z45" s="172"/>
      <c r="AA45" s="172"/>
      <c r="AB45" s="172"/>
      <c r="AC45" s="172"/>
      <c r="AD45" s="172"/>
      <c r="AE45" s="172"/>
      <c r="AF45" s="172"/>
      <c r="AG45" s="172"/>
      <c r="AH45" s="172"/>
      <c r="AI45" s="194">
        <f t="shared" si="0"/>
        <v>0</v>
      </c>
      <c r="AJ45" s="195">
        <f t="shared" si="1"/>
        <v>0</v>
      </c>
      <c r="AK45" s="196">
        <f t="shared" si="2"/>
        <v>0</v>
      </c>
    </row>
    <row r="46" spans="1:37" ht="17.25" customHeight="1" x14ac:dyDescent="0.25">
      <c r="A46" s="86">
        <f>ปพ.5!A43</f>
        <v>0</v>
      </c>
      <c r="B46" s="87">
        <f>ปพ.5!B43</f>
        <v>0</v>
      </c>
      <c r="C46" s="171">
        <f>ปพ.5!D43</f>
        <v>0</v>
      </c>
      <c r="D46" s="172"/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72"/>
      <c r="P46" s="172"/>
      <c r="Q46" s="172"/>
      <c r="R46" s="172"/>
      <c r="S46" s="172"/>
      <c r="T46" s="172"/>
      <c r="U46" s="172"/>
      <c r="V46" s="172"/>
      <c r="W46" s="172"/>
      <c r="X46" s="172"/>
      <c r="Y46" s="172"/>
      <c r="Z46" s="172"/>
      <c r="AA46" s="172"/>
      <c r="AB46" s="172"/>
      <c r="AC46" s="172"/>
      <c r="AD46" s="172"/>
      <c r="AE46" s="172"/>
      <c r="AF46" s="172"/>
      <c r="AG46" s="172"/>
      <c r="AH46" s="172"/>
      <c r="AI46" s="194">
        <f t="shared" si="0"/>
        <v>0</v>
      </c>
      <c r="AJ46" s="195">
        <f t="shared" si="1"/>
        <v>0</v>
      </c>
      <c r="AK46" s="196">
        <f t="shared" si="2"/>
        <v>0</v>
      </c>
    </row>
    <row r="47" spans="1:37" ht="17.25" customHeight="1" x14ac:dyDescent="0.25">
      <c r="A47" s="86">
        <f>ปพ.5!A44</f>
        <v>0</v>
      </c>
      <c r="B47" s="87">
        <f>ปพ.5!B44</f>
        <v>0</v>
      </c>
      <c r="C47" s="171">
        <f>ปพ.5!D44</f>
        <v>0</v>
      </c>
      <c r="D47" s="172"/>
      <c r="E47" s="172"/>
      <c r="F47" s="172"/>
      <c r="G47" s="172"/>
      <c r="H47" s="172"/>
      <c r="I47" s="172"/>
      <c r="J47" s="172"/>
      <c r="K47" s="172"/>
      <c r="L47" s="172"/>
      <c r="M47" s="172"/>
      <c r="N47" s="172"/>
      <c r="O47" s="172"/>
      <c r="P47" s="172"/>
      <c r="Q47" s="172"/>
      <c r="R47" s="172"/>
      <c r="S47" s="172"/>
      <c r="T47" s="172"/>
      <c r="U47" s="172"/>
      <c r="V47" s="172"/>
      <c r="W47" s="172"/>
      <c r="X47" s="172"/>
      <c r="Y47" s="172"/>
      <c r="Z47" s="172"/>
      <c r="AA47" s="172"/>
      <c r="AB47" s="172"/>
      <c r="AC47" s="172"/>
      <c r="AD47" s="172"/>
      <c r="AE47" s="172"/>
      <c r="AF47" s="172"/>
      <c r="AG47" s="172"/>
      <c r="AH47" s="172"/>
      <c r="AI47" s="194">
        <f t="shared" si="0"/>
        <v>0</v>
      </c>
      <c r="AJ47" s="195">
        <f t="shared" si="1"/>
        <v>0</v>
      </c>
      <c r="AK47" s="196">
        <f t="shared" si="2"/>
        <v>0</v>
      </c>
    </row>
    <row r="48" spans="1:37" ht="17.25" customHeight="1" x14ac:dyDescent="0.25">
      <c r="A48" s="86">
        <f>ปพ.5!A45</f>
        <v>0</v>
      </c>
      <c r="B48" s="87">
        <f>ปพ.5!B45</f>
        <v>0</v>
      </c>
      <c r="C48" s="171">
        <f>ปพ.5!D45</f>
        <v>0</v>
      </c>
      <c r="D48" s="172"/>
      <c r="E48" s="172"/>
      <c r="F48" s="172"/>
      <c r="G48" s="172"/>
      <c r="H48" s="172"/>
      <c r="I48" s="172"/>
      <c r="J48" s="172"/>
      <c r="K48" s="172"/>
      <c r="L48" s="172"/>
      <c r="M48" s="172"/>
      <c r="N48" s="172"/>
      <c r="O48" s="172"/>
      <c r="P48" s="172"/>
      <c r="Q48" s="172"/>
      <c r="R48" s="172"/>
      <c r="S48" s="172"/>
      <c r="T48" s="172"/>
      <c r="U48" s="172"/>
      <c r="V48" s="172"/>
      <c r="W48" s="172"/>
      <c r="X48" s="172"/>
      <c r="Y48" s="172"/>
      <c r="Z48" s="172"/>
      <c r="AA48" s="172"/>
      <c r="AB48" s="172"/>
      <c r="AC48" s="172"/>
      <c r="AD48" s="172"/>
      <c r="AE48" s="172"/>
      <c r="AF48" s="172"/>
      <c r="AG48" s="172"/>
      <c r="AH48" s="172"/>
      <c r="AI48" s="194">
        <f t="shared" si="0"/>
        <v>0</v>
      </c>
      <c r="AJ48" s="195">
        <f t="shared" si="1"/>
        <v>0</v>
      </c>
      <c r="AK48" s="196">
        <f t="shared" si="2"/>
        <v>0</v>
      </c>
    </row>
    <row r="49" spans="1:37" ht="17.25" customHeight="1" x14ac:dyDescent="0.25">
      <c r="A49" s="86">
        <f>ปพ.5!A46</f>
        <v>0</v>
      </c>
      <c r="B49" s="87">
        <f>ปพ.5!B46</f>
        <v>0</v>
      </c>
      <c r="C49" s="171">
        <f>ปพ.5!D46</f>
        <v>0</v>
      </c>
      <c r="D49" s="172"/>
      <c r="E49" s="172"/>
      <c r="F49" s="172"/>
      <c r="G49" s="172"/>
      <c r="H49" s="172"/>
      <c r="I49" s="172"/>
      <c r="J49" s="172"/>
      <c r="K49" s="172"/>
      <c r="L49" s="172"/>
      <c r="M49" s="172"/>
      <c r="N49" s="172"/>
      <c r="O49" s="172"/>
      <c r="P49" s="172"/>
      <c r="Q49" s="172"/>
      <c r="R49" s="172"/>
      <c r="S49" s="172"/>
      <c r="T49" s="172"/>
      <c r="U49" s="172"/>
      <c r="V49" s="172"/>
      <c r="W49" s="172"/>
      <c r="X49" s="172"/>
      <c r="Y49" s="172"/>
      <c r="Z49" s="172"/>
      <c r="AA49" s="172"/>
      <c r="AB49" s="172"/>
      <c r="AC49" s="172"/>
      <c r="AD49" s="172"/>
      <c r="AE49" s="172"/>
      <c r="AF49" s="172"/>
      <c r="AG49" s="172"/>
      <c r="AH49" s="172"/>
      <c r="AI49" s="194">
        <f t="shared" si="0"/>
        <v>0</v>
      </c>
      <c r="AJ49" s="195">
        <f t="shared" si="1"/>
        <v>0</v>
      </c>
      <c r="AK49" s="196">
        <f t="shared" si="2"/>
        <v>0</v>
      </c>
    </row>
    <row r="50" spans="1:37" ht="17.25" customHeight="1" x14ac:dyDescent="0.25">
      <c r="A50" s="86">
        <f>ปพ.5!A47</f>
        <v>0</v>
      </c>
      <c r="B50" s="87">
        <f>ปพ.5!B47</f>
        <v>0</v>
      </c>
      <c r="C50" s="171">
        <f>ปพ.5!D47</f>
        <v>0</v>
      </c>
      <c r="D50" s="172"/>
      <c r="E50" s="172"/>
      <c r="F50" s="172"/>
      <c r="G50" s="172"/>
      <c r="H50" s="172"/>
      <c r="I50" s="172"/>
      <c r="J50" s="172"/>
      <c r="K50" s="172"/>
      <c r="L50" s="172"/>
      <c r="M50" s="172"/>
      <c r="N50" s="172"/>
      <c r="O50" s="172"/>
      <c r="P50" s="172"/>
      <c r="Q50" s="172"/>
      <c r="R50" s="172"/>
      <c r="S50" s="172"/>
      <c r="T50" s="172"/>
      <c r="U50" s="172"/>
      <c r="V50" s="172"/>
      <c r="W50" s="172"/>
      <c r="X50" s="172"/>
      <c r="Y50" s="172"/>
      <c r="Z50" s="172"/>
      <c r="AA50" s="172"/>
      <c r="AB50" s="172"/>
      <c r="AC50" s="172"/>
      <c r="AD50" s="172"/>
      <c r="AE50" s="172"/>
      <c r="AF50" s="172"/>
      <c r="AG50" s="172"/>
      <c r="AH50" s="172"/>
      <c r="AI50" s="194">
        <f t="shared" si="0"/>
        <v>0</v>
      </c>
      <c r="AJ50" s="195">
        <f t="shared" si="1"/>
        <v>0</v>
      </c>
      <c r="AK50" s="196">
        <f t="shared" si="2"/>
        <v>0</v>
      </c>
    </row>
    <row r="51" spans="1:37" ht="17.25" customHeight="1" x14ac:dyDescent="0.25">
      <c r="A51" s="86">
        <f>ปพ.5!A48</f>
        <v>0</v>
      </c>
      <c r="B51" s="87">
        <f>ปพ.5!B48</f>
        <v>0</v>
      </c>
      <c r="C51" s="171">
        <f>ปพ.5!D48</f>
        <v>0</v>
      </c>
      <c r="D51" s="172"/>
      <c r="E51" s="172"/>
      <c r="F51" s="172"/>
      <c r="G51" s="172"/>
      <c r="H51" s="172"/>
      <c r="I51" s="172"/>
      <c r="J51" s="172"/>
      <c r="K51" s="172"/>
      <c r="L51" s="172"/>
      <c r="M51" s="172"/>
      <c r="N51" s="172"/>
      <c r="O51" s="172"/>
      <c r="P51" s="172"/>
      <c r="Q51" s="172"/>
      <c r="R51" s="172"/>
      <c r="S51" s="172"/>
      <c r="T51" s="172"/>
      <c r="U51" s="172"/>
      <c r="V51" s="172"/>
      <c r="W51" s="172"/>
      <c r="X51" s="172"/>
      <c r="Y51" s="172"/>
      <c r="Z51" s="172"/>
      <c r="AA51" s="172"/>
      <c r="AB51" s="172"/>
      <c r="AC51" s="172"/>
      <c r="AD51" s="172"/>
      <c r="AE51" s="172"/>
      <c r="AF51" s="172"/>
      <c r="AG51" s="172"/>
      <c r="AH51" s="172"/>
      <c r="AI51" s="194">
        <f t="shared" si="0"/>
        <v>0</v>
      </c>
      <c r="AJ51" s="195">
        <f t="shared" si="1"/>
        <v>0</v>
      </c>
      <c r="AK51" s="196">
        <f t="shared" si="2"/>
        <v>0</v>
      </c>
    </row>
    <row r="52" spans="1:37" ht="17.25" customHeight="1" x14ac:dyDescent="0.25">
      <c r="A52" s="86">
        <f>ปพ.5!A49</f>
        <v>0</v>
      </c>
      <c r="B52" s="87">
        <f>ปพ.5!B49</f>
        <v>0</v>
      </c>
      <c r="C52" s="171">
        <f>ปพ.5!D49</f>
        <v>0</v>
      </c>
      <c r="D52" s="172"/>
      <c r="E52" s="172"/>
      <c r="F52" s="172"/>
      <c r="G52" s="172"/>
      <c r="H52" s="172"/>
      <c r="I52" s="172"/>
      <c r="J52" s="172"/>
      <c r="K52" s="172"/>
      <c r="L52" s="172"/>
      <c r="M52" s="172"/>
      <c r="N52" s="172"/>
      <c r="O52" s="172"/>
      <c r="P52" s="172"/>
      <c r="Q52" s="172"/>
      <c r="R52" s="172"/>
      <c r="S52" s="172"/>
      <c r="T52" s="172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2"/>
      <c r="AH52" s="172"/>
      <c r="AI52" s="194">
        <f t="shared" si="0"/>
        <v>0</v>
      </c>
      <c r="AJ52" s="195">
        <f t="shared" si="1"/>
        <v>0</v>
      </c>
      <c r="AK52" s="196">
        <f t="shared" si="2"/>
        <v>0</v>
      </c>
    </row>
    <row r="53" spans="1:37" ht="17.25" customHeight="1" x14ac:dyDescent="0.25">
      <c r="A53" s="86">
        <f>ปพ.5!A50</f>
        <v>0</v>
      </c>
      <c r="B53" s="87">
        <f>ปพ.5!B50</f>
        <v>0</v>
      </c>
      <c r="C53" s="171">
        <f>ปพ.5!D50</f>
        <v>0</v>
      </c>
      <c r="D53" s="172"/>
      <c r="E53" s="172"/>
      <c r="F53" s="172"/>
      <c r="G53" s="172"/>
      <c r="H53" s="172"/>
      <c r="I53" s="172"/>
      <c r="J53" s="172"/>
      <c r="K53" s="172"/>
      <c r="L53" s="172"/>
      <c r="M53" s="172"/>
      <c r="N53" s="172"/>
      <c r="O53" s="172"/>
      <c r="P53" s="172"/>
      <c r="Q53" s="172"/>
      <c r="R53" s="172"/>
      <c r="S53" s="172"/>
      <c r="T53" s="172"/>
      <c r="U53" s="172"/>
      <c r="V53" s="172"/>
      <c r="W53" s="172"/>
      <c r="X53" s="172"/>
      <c r="Y53" s="172"/>
      <c r="Z53" s="172"/>
      <c r="AA53" s="172"/>
      <c r="AB53" s="172"/>
      <c r="AC53" s="172"/>
      <c r="AD53" s="172"/>
      <c r="AE53" s="172"/>
      <c r="AF53" s="172"/>
      <c r="AG53" s="172"/>
      <c r="AH53" s="172"/>
      <c r="AI53" s="194">
        <f t="shared" si="0"/>
        <v>0</v>
      </c>
      <c r="AJ53" s="195">
        <f t="shared" si="1"/>
        <v>0</v>
      </c>
      <c r="AK53" s="196">
        <f t="shared" si="2"/>
        <v>0</v>
      </c>
    </row>
    <row r="54" spans="1:37" ht="17.25" customHeight="1" x14ac:dyDescent="0.25">
      <c r="A54" s="86">
        <f>ปพ.5!A51</f>
        <v>0</v>
      </c>
      <c r="B54" s="87">
        <f>ปพ.5!B51</f>
        <v>0</v>
      </c>
      <c r="C54" s="171">
        <f>ปพ.5!D51</f>
        <v>0</v>
      </c>
      <c r="D54" s="172"/>
      <c r="E54" s="172"/>
      <c r="F54" s="172"/>
      <c r="G54" s="172"/>
      <c r="H54" s="172"/>
      <c r="I54" s="172"/>
      <c r="J54" s="172"/>
      <c r="K54" s="172"/>
      <c r="L54" s="172"/>
      <c r="M54" s="172"/>
      <c r="N54" s="172"/>
      <c r="O54" s="172"/>
      <c r="P54" s="172"/>
      <c r="Q54" s="172"/>
      <c r="R54" s="172"/>
      <c r="S54" s="172"/>
      <c r="T54" s="172"/>
      <c r="U54" s="172"/>
      <c r="V54" s="172"/>
      <c r="W54" s="172"/>
      <c r="X54" s="172"/>
      <c r="Y54" s="172"/>
      <c r="Z54" s="172"/>
      <c r="AA54" s="172"/>
      <c r="AB54" s="172"/>
      <c r="AC54" s="172"/>
      <c r="AD54" s="172"/>
      <c r="AE54" s="172"/>
      <c r="AF54" s="172"/>
      <c r="AG54" s="172"/>
      <c r="AH54" s="172"/>
      <c r="AI54" s="194">
        <f t="shared" si="0"/>
        <v>0</v>
      </c>
      <c r="AJ54" s="195">
        <f t="shared" si="1"/>
        <v>0</v>
      </c>
      <c r="AK54" s="196">
        <f t="shared" si="2"/>
        <v>0</v>
      </c>
    </row>
    <row r="55" spans="1:37" ht="17.25" customHeight="1" x14ac:dyDescent="0.25">
      <c r="A55" s="86">
        <f>ปพ.5!A52</f>
        <v>0</v>
      </c>
      <c r="B55" s="87">
        <f>ปพ.5!B52</f>
        <v>0</v>
      </c>
      <c r="C55" s="171">
        <f>ปพ.5!D52</f>
        <v>0</v>
      </c>
      <c r="D55" s="172"/>
      <c r="E55" s="172"/>
      <c r="F55" s="172"/>
      <c r="G55" s="172"/>
      <c r="H55" s="172"/>
      <c r="I55" s="172"/>
      <c r="J55" s="172"/>
      <c r="K55" s="172"/>
      <c r="L55" s="172"/>
      <c r="M55" s="172"/>
      <c r="N55" s="172"/>
      <c r="O55" s="172"/>
      <c r="P55" s="172"/>
      <c r="Q55" s="172"/>
      <c r="R55" s="172"/>
      <c r="S55" s="172"/>
      <c r="T55" s="172"/>
      <c r="U55" s="172"/>
      <c r="V55" s="172"/>
      <c r="W55" s="172"/>
      <c r="X55" s="172"/>
      <c r="Y55" s="172"/>
      <c r="Z55" s="172"/>
      <c r="AA55" s="172"/>
      <c r="AB55" s="172"/>
      <c r="AC55" s="172"/>
      <c r="AD55" s="172"/>
      <c r="AE55" s="172"/>
      <c r="AF55" s="172"/>
      <c r="AG55" s="172"/>
      <c r="AH55" s="172"/>
      <c r="AI55" s="194">
        <f t="shared" si="0"/>
        <v>0</v>
      </c>
      <c r="AJ55" s="195">
        <f t="shared" si="1"/>
        <v>0</v>
      </c>
      <c r="AK55" s="196">
        <f t="shared" si="2"/>
        <v>0</v>
      </c>
    </row>
    <row r="56" spans="1:37" ht="24.6" x14ac:dyDescent="0.25">
      <c r="A56" s="411"/>
      <c r="B56" s="412"/>
      <c r="C56" s="176" t="s">
        <v>106</v>
      </c>
      <c r="D56" s="177">
        <f t="shared" ref="D56:AH56" si="3">COUNTIF(D10:D55,"ขาด")</f>
        <v>0</v>
      </c>
      <c r="E56" s="177">
        <f t="shared" si="3"/>
        <v>0</v>
      </c>
      <c r="F56" s="177">
        <f t="shared" si="3"/>
        <v>0</v>
      </c>
      <c r="G56" s="177">
        <f t="shared" si="3"/>
        <v>0</v>
      </c>
      <c r="H56" s="177">
        <f t="shared" si="3"/>
        <v>0</v>
      </c>
      <c r="I56" s="177">
        <f t="shared" si="3"/>
        <v>0</v>
      </c>
      <c r="J56" s="177">
        <f t="shared" si="3"/>
        <v>0</v>
      </c>
      <c r="K56" s="177">
        <f t="shared" si="3"/>
        <v>0</v>
      </c>
      <c r="L56" s="177">
        <f t="shared" si="3"/>
        <v>0</v>
      </c>
      <c r="M56" s="177">
        <f t="shared" si="3"/>
        <v>0</v>
      </c>
      <c r="N56" s="177">
        <f t="shared" si="3"/>
        <v>0</v>
      </c>
      <c r="O56" s="177">
        <f t="shared" si="3"/>
        <v>0</v>
      </c>
      <c r="P56" s="177">
        <f t="shared" si="3"/>
        <v>0</v>
      </c>
      <c r="Q56" s="177">
        <f t="shared" si="3"/>
        <v>0</v>
      </c>
      <c r="R56" s="177">
        <f t="shared" si="3"/>
        <v>0</v>
      </c>
      <c r="S56" s="177">
        <f t="shared" si="3"/>
        <v>0</v>
      </c>
      <c r="T56" s="177">
        <f t="shared" si="3"/>
        <v>0</v>
      </c>
      <c r="U56" s="177">
        <f t="shared" si="3"/>
        <v>0</v>
      </c>
      <c r="V56" s="177">
        <f t="shared" si="3"/>
        <v>0</v>
      </c>
      <c r="W56" s="177">
        <f t="shared" si="3"/>
        <v>0</v>
      </c>
      <c r="X56" s="177">
        <f t="shared" si="3"/>
        <v>0</v>
      </c>
      <c r="Y56" s="177">
        <f t="shared" si="3"/>
        <v>0</v>
      </c>
      <c r="Z56" s="177">
        <f t="shared" si="3"/>
        <v>0</v>
      </c>
      <c r="AA56" s="177">
        <f t="shared" si="3"/>
        <v>0</v>
      </c>
      <c r="AB56" s="177">
        <f t="shared" si="3"/>
        <v>0</v>
      </c>
      <c r="AC56" s="177">
        <f t="shared" si="3"/>
        <v>0</v>
      </c>
      <c r="AD56" s="177">
        <f t="shared" si="3"/>
        <v>0</v>
      </c>
      <c r="AE56" s="177">
        <f t="shared" si="3"/>
        <v>0</v>
      </c>
      <c r="AF56" s="177">
        <f t="shared" si="3"/>
        <v>0</v>
      </c>
      <c r="AG56" s="177">
        <f t="shared" si="3"/>
        <v>0</v>
      </c>
      <c r="AH56" s="177">
        <f t="shared" si="3"/>
        <v>0</v>
      </c>
      <c r="AI56" s="414"/>
      <c r="AJ56" s="415"/>
      <c r="AK56" s="415"/>
    </row>
    <row r="57" spans="1:37" ht="24.6" x14ac:dyDescent="0.25">
      <c r="A57" s="276"/>
      <c r="B57" s="413"/>
      <c r="C57" s="178" t="s">
        <v>107</v>
      </c>
      <c r="D57" s="179">
        <f t="shared" ref="D57:AH57" si="4">COUNTIF(D10:D55,"ลา")</f>
        <v>0</v>
      </c>
      <c r="E57" s="179">
        <f t="shared" si="4"/>
        <v>0</v>
      </c>
      <c r="F57" s="179">
        <f t="shared" si="4"/>
        <v>0</v>
      </c>
      <c r="G57" s="179">
        <f t="shared" si="4"/>
        <v>0</v>
      </c>
      <c r="H57" s="179">
        <f t="shared" si="4"/>
        <v>0</v>
      </c>
      <c r="I57" s="179">
        <f t="shared" si="4"/>
        <v>0</v>
      </c>
      <c r="J57" s="179">
        <f t="shared" si="4"/>
        <v>0</v>
      </c>
      <c r="K57" s="179">
        <f t="shared" si="4"/>
        <v>0</v>
      </c>
      <c r="L57" s="179">
        <f t="shared" si="4"/>
        <v>0</v>
      </c>
      <c r="M57" s="179">
        <f t="shared" si="4"/>
        <v>0</v>
      </c>
      <c r="N57" s="179">
        <f t="shared" si="4"/>
        <v>0</v>
      </c>
      <c r="O57" s="179">
        <f t="shared" si="4"/>
        <v>0</v>
      </c>
      <c r="P57" s="179">
        <f t="shared" si="4"/>
        <v>0</v>
      </c>
      <c r="Q57" s="179">
        <f t="shared" si="4"/>
        <v>0</v>
      </c>
      <c r="R57" s="179">
        <f t="shared" si="4"/>
        <v>0</v>
      </c>
      <c r="S57" s="179">
        <f t="shared" si="4"/>
        <v>0</v>
      </c>
      <c r="T57" s="179">
        <f t="shared" si="4"/>
        <v>0</v>
      </c>
      <c r="U57" s="179">
        <f t="shared" si="4"/>
        <v>0</v>
      </c>
      <c r="V57" s="179">
        <f t="shared" si="4"/>
        <v>0</v>
      </c>
      <c r="W57" s="179">
        <f t="shared" si="4"/>
        <v>0</v>
      </c>
      <c r="X57" s="179">
        <f t="shared" si="4"/>
        <v>0</v>
      </c>
      <c r="Y57" s="179">
        <f t="shared" si="4"/>
        <v>0</v>
      </c>
      <c r="Z57" s="179">
        <f t="shared" si="4"/>
        <v>0</v>
      </c>
      <c r="AA57" s="179">
        <f t="shared" si="4"/>
        <v>0</v>
      </c>
      <c r="AB57" s="179">
        <f t="shared" si="4"/>
        <v>0</v>
      </c>
      <c r="AC57" s="179">
        <f t="shared" si="4"/>
        <v>0</v>
      </c>
      <c r="AD57" s="179">
        <f t="shared" si="4"/>
        <v>0</v>
      </c>
      <c r="AE57" s="179">
        <f t="shared" si="4"/>
        <v>0</v>
      </c>
      <c r="AF57" s="179">
        <f t="shared" si="4"/>
        <v>0</v>
      </c>
      <c r="AG57" s="179">
        <f t="shared" si="4"/>
        <v>0</v>
      </c>
      <c r="AH57" s="179">
        <f t="shared" si="4"/>
        <v>0</v>
      </c>
      <c r="AI57" s="416"/>
      <c r="AJ57" s="406"/>
      <c r="AK57" s="406"/>
    </row>
    <row r="58" spans="1:37" ht="24.6" x14ac:dyDescent="0.25">
      <c r="A58" s="276"/>
      <c r="B58" s="413"/>
      <c r="C58" s="181" t="s">
        <v>105</v>
      </c>
      <c r="D58" s="182">
        <f t="shared" ref="D58:AH58" si="5">COUNTIF(D10:D55,"มา")</f>
        <v>0</v>
      </c>
      <c r="E58" s="182">
        <f t="shared" si="5"/>
        <v>0</v>
      </c>
      <c r="F58" s="182">
        <f t="shared" si="5"/>
        <v>0</v>
      </c>
      <c r="G58" s="182">
        <f t="shared" si="5"/>
        <v>0</v>
      </c>
      <c r="H58" s="182">
        <f t="shared" si="5"/>
        <v>0</v>
      </c>
      <c r="I58" s="182">
        <f t="shared" si="5"/>
        <v>0</v>
      </c>
      <c r="J58" s="182">
        <f t="shared" si="5"/>
        <v>0</v>
      </c>
      <c r="K58" s="182">
        <f t="shared" si="5"/>
        <v>0</v>
      </c>
      <c r="L58" s="182">
        <f t="shared" si="5"/>
        <v>0</v>
      </c>
      <c r="M58" s="182">
        <f t="shared" si="5"/>
        <v>0</v>
      </c>
      <c r="N58" s="182">
        <f t="shared" si="5"/>
        <v>0</v>
      </c>
      <c r="O58" s="182">
        <f t="shared" si="5"/>
        <v>0</v>
      </c>
      <c r="P58" s="182">
        <f t="shared" si="5"/>
        <v>0</v>
      </c>
      <c r="Q58" s="182">
        <f t="shared" si="5"/>
        <v>0</v>
      </c>
      <c r="R58" s="182">
        <f t="shared" si="5"/>
        <v>0</v>
      </c>
      <c r="S58" s="182">
        <f t="shared" si="5"/>
        <v>0</v>
      </c>
      <c r="T58" s="182">
        <f t="shared" si="5"/>
        <v>0</v>
      </c>
      <c r="U58" s="182">
        <f t="shared" si="5"/>
        <v>0</v>
      </c>
      <c r="V58" s="182">
        <f t="shared" si="5"/>
        <v>0</v>
      </c>
      <c r="W58" s="182">
        <f t="shared" si="5"/>
        <v>0</v>
      </c>
      <c r="X58" s="182">
        <f t="shared" si="5"/>
        <v>0</v>
      </c>
      <c r="Y58" s="182">
        <f t="shared" si="5"/>
        <v>0</v>
      </c>
      <c r="Z58" s="182">
        <f t="shared" si="5"/>
        <v>0</v>
      </c>
      <c r="AA58" s="182">
        <f t="shared" si="5"/>
        <v>0</v>
      </c>
      <c r="AB58" s="182">
        <f t="shared" si="5"/>
        <v>0</v>
      </c>
      <c r="AC58" s="182">
        <f t="shared" si="5"/>
        <v>0</v>
      </c>
      <c r="AD58" s="182">
        <f t="shared" si="5"/>
        <v>0</v>
      </c>
      <c r="AE58" s="182">
        <f t="shared" si="5"/>
        <v>0</v>
      </c>
      <c r="AF58" s="182">
        <f t="shared" si="5"/>
        <v>0</v>
      </c>
      <c r="AG58" s="182">
        <f t="shared" si="5"/>
        <v>0</v>
      </c>
      <c r="AH58" s="182">
        <f t="shared" si="5"/>
        <v>0</v>
      </c>
      <c r="AI58" s="416"/>
      <c r="AJ58" s="406"/>
      <c r="AK58" s="406"/>
    </row>
    <row r="59" spans="1:37" ht="24.6" x14ac:dyDescent="0.25">
      <c r="A59" s="23"/>
      <c r="B59" s="183"/>
      <c r="C59" s="184"/>
      <c r="D59" s="185" t="s">
        <v>124</v>
      </c>
      <c r="E59" s="185" t="s">
        <v>125</v>
      </c>
      <c r="F59" s="185" t="s">
        <v>126</v>
      </c>
      <c r="G59" s="185" t="s">
        <v>127</v>
      </c>
      <c r="H59" s="185" t="s">
        <v>128</v>
      </c>
      <c r="I59" s="186"/>
      <c r="J59" s="186"/>
      <c r="K59" s="186"/>
    </row>
    <row r="60" spans="1:37" ht="22.5" customHeight="1" x14ac:dyDescent="0.25">
      <c r="A60" s="11"/>
      <c r="B60" s="11"/>
      <c r="C60" s="11"/>
      <c r="D60" s="180">
        <f>COUNTIF(D9:AH9,"จ.")</f>
        <v>0</v>
      </c>
      <c r="E60" s="180">
        <f>COUNTIF(D9:AH9,"อ.")</f>
        <v>0</v>
      </c>
      <c r="F60" s="180">
        <f>COUNTIF(D9:AH9,"พ.")</f>
        <v>0</v>
      </c>
      <c r="G60" s="180">
        <f>COUNTIF(D9:AH9,"พฤ.")</f>
        <v>0</v>
      </c>
      <c r="H60" s="180">
        <f>COUNTIF(D9:AH9,"ศ.")</f>
        <v>0</v>
      </c>
      <c r="I60" s="187">
        <f>SUM(D60:H60)</f>
        <v>0</v>
      </c>
      <c r="AE60" s="417"/>
      <c r="AF60" s="417"/>
      <c r="AG60" s="417"/>
      <c r="AH60" s="417"/>
      <c r="AI60" s="417"/>
      <c r="AJ60" s="417"/>
      <c r="AK60" s="417"/>
    </row>
    <row r="61" spans="1:37" ht="22.5" customHeight="1" x14ac:dyDescent="0.25">
      <c r="A61" s="11"/>
      <c r="B61" s="11"/>
      <c r="C61" s="11"/>
      <c r="AE61" s="406"/>
      <c r="AF61" s="406"/>
      <c r="AG61" s="406"/>
      <c r="AH61" s="406"/>
      <c r="AI61" s="406"/>
      <c r="AJ61" s="406"/>
      <c r="AK61" s="406"/>
    </row>
    <row r="62" spans="1:37" ht="22.5" customHeight="1" x14ac:dyDescent="0.25">
      <c r="A62" s="11"/>
      <c r="B62" s="11"/>
      <c r="C62" s="11"/>
      <c r="AE62" s="406"/>
      <c r="AF62" s="406"/>
      <c r="AG62" s="406"/>
      <c r="AH62" s="406"/>
      <c r="AI62" s="406"/>
      <c r="AJ62" s="406"/>
      <c r="AK62" s="406"/>
    </row>
    <row r="63" spans="1:37" ht="27" x14ac:dyDescent="0.25">
      <c r="A63" s="11"/>
      <c r="B63" s="11"/>
      <c r="C63" s="11"/>
    </row>
    <row r="64" spans="1:37" ht="27" x14ac:dyDescent="0.25">
      <c r="A64" s="11"/>
      <c r="B64" s="11"/>
      <c r="C64" s="11"/>
    </row>
    <row r="65" spans="1:3" ht="27" x14ac:dyDescent="0.25">
      <c r="A65" s="11"/>
      <c r="B65" s="11"/>
      <c r="C65" s="11"/>
    </row>
    <row r="66" spans="1:3" ht="27" x14ac:dyDescent="0.25">
      <c r="A66" s="11"/>
      <c r="B66" s="11"/>
      <c r="C66" s="11"/>
    </row>
    <row r="67" spans="1:3" ht="27" x14ac:dyDescent="0.25">
      <c r="A67" s="11"/>
      <c r="B67" s="11"/>
      <c r="C67" s="11"/>
    </row>
    <row r="68" spans="1:3" ht="27" x14ac:dyDescent="0.25">
      <c r="A68" s="11"/>
      <c r="B68" s="11"/>
      <c r="C68" s="11"/>
    </row>
    <row r="69" spans="1:3" ht="27" x14ac:dyDescent="0.25">
      <c r="A69" s="11"/>
      <c r="B69" s="11"/>
      <c r="C69" s="11"/>
    </row>
    <row r="70" spans="1:3" ht="27" x14ac:dyDescent="0.25">
      <c r="A70" s="11"/>
      <c r="B70" s="11"/>
      <c r="C70" s="11"/>
    </row>
    <row r="71" spans="1:3" ht="27" x14ac:dyDescent="0.25">
      <c r="A71" s="11"/>
      <c r="B71" s="11"/>
      <c r="C71" s="11"/>
    </row>
    <row r="72" spans="1:3" ht="27" x14ac:dyDescent="0.25">
      <c r="A72" s="11"/>
      <c r="B72" s="11"/>
      <c r="C72" s="11"/>
    </row>
  </sheetData>
  <sheetProtection algorithmName="SHA-512" hashValue="bRd7qY8bpk8Kh7fEVdCSI+g1nq5Cqwp2xqi5F+4q7roCrOUx8uKnll+qaNzxQhBetToXtjSqKGDr51IoPnA19Q==" saltValue="Zde3+HIQdtwZTwqox4RSSA==" spinCount="100000" sheet="1" objects="1" scenarios="1"/>
  <dataConsolidate/>
  <mergeCells count="23">
    <mergeCell ref="A4:F4"/>
    <mergeCell ref="G4:S4"/>
    <mergeCell ref="T4:AB4"/>
    <mergeCell ref="AC4:AK4"/>
    <mergeCell ref="A1:S1"/>
    <mergeCell ref="T1:AK1"/>
    <mergeCell ref="A2:S2"/>
    <mergeCell ref="T2:AK2"/>
    <mergeCell ref="A3:S3"/>
    <mergeCell ref="T3:AK3"/>
    <mergeCell ref="AE62:AK62"/>
    <mergeCell ref="AJ8:AJ9"/>
    <mergeCell ref="AK8:AK9"/>
    <mergeCell ref="A56:B58"/>
    <mergeCell ref="AI56:AK58"/>
    <mergeCell ref="AE60:AK60"/>
    <mergeCell ref="AE61:AK61"/>
    <mergeCell ref="A5:A9"/>
    <mergeCell ref="B5:B9"/>
    <mergeCell ref="C5:C9"/>
    <mergeCell ref="AI8:AI9"/>
    <mergeCell ref="D5:S7"/>
    <mergeCell ref="T5:AK7"/>
  </mergeCells>
  <conditionalFormatting sqref="D10:AH55">
    <cfRule type="containsText" dxfId="11" priority="1" operator="containsText" text="ลา">
      <formula>NOT(ISERROR(SEARCH("ลา",D10)))</formula>
    </cfRule>
    <cfRule type="containsText" dxfId="10" priority="2" operator="containsText" text="ขาด">
      <formula>NOT(ISERROR(SEARCH("ขาด",D10)))</formula>
    </cfRule>
    <cfRule type="containsText" dxfId="9" priority="3" operator="containsText" text="มา">
      <formula>NOT(ISERROR(SEARCH("มา",D10)))</formula>
    </cfRule>
  </conditionalFormatting>
  <dataValidations count="2">
    <dataValidation type="list" allowBlank="1" showInputMessage="1" showErrorMessage="1" sqref="D9:AH9" xr:uid="{00000000-0002-0000-0D00-000000000000}">
      <formula1>"จ.,อ.,พ.,พฤ.,ศ."</formula1>
    </dataValidation>
    <dataValidation type="list" allowBlank="1" showInputMessage="1" showErrorMessage="1" sqref="D10:AH55" xr:uid="{00000000-0002-0000-0D00-000001000000}">
      <formula1>"ขาด,ลา,มา"</formula1>
    </dataValidation>
  </dataValidations>
  <pageMargins left="0.9055118110236221" right="0.70866141732283472" top="0.74803149606299213" bottom="0.74803149606299213" header="0.31496062992125984" footer="0.31496062992125984"/>
  <pageSetup paperSize="5" scale="7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K72"/>
  <sheetViews>
    <sheetView showZeros="0" view="pageBreakPreview" zoomScaleNormal="100" zoomScaleSheetLayoutView="10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T3" sqref="T3:AI3"/>
    </sheetView>
  </sheetViews>
  <sheetFormatPr defaultColWidth="9" defaultRowHeight="21" x14ac:dyDescent="0.25"/>
  <cols>
    <col min="1" max="1" width="4.69921875" style="12" customWidth="1"/>
    <col min="2" max="2" width="10" style="12" customWidth="1"/>
    <col min="3" max="3" width="25.69921875" style="12" customWidth="1"/>
    <col min="4" max="32" width="4" style="180" customWidth="1"/>
    <col min="33" max="33" width="4.69921875" style="180" customWidth="1"/>
    <col min="34" max="35" width="4.69921875" style="20" customWidth="1"/>
    <col min="36" max="16384" width="9" style="12"/>
  </cols>
  <sheetData>
    <row r="1" spans="1:37" ht="30" x14ac:dyDescent="0.25">
      <c r="A1" s="429" t="s">
        <v>3</v>
      </c>
      <c r="B1" s="429"/>
      <c r="C1" s="429"/>
      <c r="D1" s="429"/>
      <c r="E1" s="429"/>
      <c r="F1" s="429"/>
      <c r="G1" s="429"/>
      <c r="H1" s="429"/>
      <c r="I1" s="429"/>
      <c r="J1" s="429"/>
      <c r="K1" s="429"/>
      <c r="L1" s="429"/>
      <c r="M1" s="429"/>
      <c r="N1" s="429"/>
      <c r="O1" s="429"/>
      <c r="P1" s="429"/>
      <c r="Q1" s="429"/>
      <c r="R1" s="429"/>
      <c r="S1" s="429"/>
      <c r="T1" s="429"/>
      <c r="U1" s="429"/>
      <c r="V1" s="429"/>
      <c r="W1" s="429"/>
      <c r="X1" s="429"/>
      <c r="Y1" s="429"/>
      <c r="Z1" s="429"/>
      <c r="AA1" s="429"/>
      <c r="AB1" s="429"/>
      <c r="AC1" s="429"/>
      <c r="AD1" s="429"/>
      <c r="AE1" s="429"/>
      <c r="AF1" s="429"/>
      <c r="AG1" s="429"/>
      <c r="AH1" s="429"/>
      <c r="AI1" s="429"/>
      <c r="AJ1" s="191"/>
      <c r="AK1" s="191"/>
    </row>
    <row r="2" spans="1:37" ht="24.6" x14ac:dyDescent="0.25">
      <c r="A2" s="430" t="s">
        <v>5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  <c r="R2" s="430"/>
      <c r="S2" s="430"/>
      <c r="T2" s="430"/>
      <c r="U2" s="430"/>
      <c r="V2" s="430"/>
      <c r="W2" s="430"/>
      <c r="X2" s="430"/>
      <c r="Y2" s="430"/>
      <c r="Z2" s="430"/>
      <c r="AA2" s="430"/>
      <c r="AB2" s="430"/>
      <c r="AC2" s="430"/>
      <c r="AD2" s="430"/>
      <c r="AE2" s="430"/>
      <c r="AF2" s="430"/>
      <c r="AG2" s="430"/>
      <c r="AH2" s="430"/>
      <c r="AI2" s="430"/>
      <c r="AJ2" s="192"/>
      <c r="AK2" s="192"/>
    </row>
    <row r="3" spans="1:37" ht="24.6" x14ac:dyDescent="0.25">
      <c r="A3" s="430" t="str">
        <f>"แบบบันทึกการเข้าเรียนกลุ่มสาระการเรียนรู้"&amp;" "&amp;ข้อมูลพื้นฐาน!B7&amp;"  รหัสรายวิชา "&amp;ข้อมูลพื้นฐาน!B8&amp;" รายวิชา "&amp;ข้อมูลพื้นฐาน!B9&amp;"   "&amp;ข้อมูลพื้นฐาน!B5</f>
        <v xml:space="preserve">แบบบันทึกการเข้าเรียนกลุ่มสาระการเรียนรู้   รหัสรายวิชา  รายวิชา    ปีการศึกษา </v>
      </c>
      <c r="B3" s="430"/>
      <c r="C3" s="430"/>
      <c r="D3" s="430"/>
      <c r="E3" s="430"/>
      <c r="F3" s="430"/>
      <c r="G3" s="430"/>
      <c r="H3" s="430"/>
      <c r="I3" s="430"/>
      <c r="J3" s="430"/>
      <c r="K3" s="430"/>
      <c r="L3" s="430"/>
      <c r="M3" s="430"/>
      <c r="N3" s="430"/>
      <c r="O3" s="430"/>
      <c r="P3" s="430"/>
      <c r="Q3" s="430"/>
      <c r="R3" s="430"/>
      <c r="S3" s="430"/>
      <c r="T3" s="430"/>
      <c r="U3" s="430"/>
      <c r="V3" s="430"/>
      <c r="W3" s="430"/>
      <c r="X3" s="430"/>
      <c r="Y3" s="430"/>
      <c r="Z3" s="430"/>
      <c r="AA3" s="430"/>
      <c r="AB3" s="430"/>
      <c r="AC3" s="430"/>
      <c r="AD3" s="430"/>
      <c r="AE3" s="430"/>
      <c r="AF3" s="430"/>
      <c r="AG3" s="430"/>
      <c r="AH3" s="430"/>
      <c r="AI3" s="430"/>
      <c r="AJ3" s="192"/>
      <c r="AK3" s="192"/>
    </row>
    <row r="4" spans="1:37" ht="24.6" x14ac:dyDescent="0.25">
      <c r="A4" s="441" t="str">
        <f>ข้อมูลพื้นฐาน!B6&amp;"  "</f>
        <v xml:space="preserve">ชั้นประถมศึกษาปีที่   </v>
      </c>
      <c r="B4" s="441"/>
      <c r="C4" s="441"/>
      <c r="D4" s="441"/>
      <c r="E4" s="441"/>
      <c r="F4" s="441"/>
      <c r="G4" s="442" t="str">
        <f>"  ครูผู้สอน "&amp;ข้อมูลพื้นฐาน!B11</f>
        <v xml:space="preserve">  ครูผู้สอน </v>
      </c>
      <c r="H4" s="442"/>
      <c r="I4" s="442"/>
      <c r="J4" s="442"/>
      <c r="K4" s="442"/>
      <c r="L4" s="442"/>
      <c r="M4" s="442"/>
      <c r="N4" s="442"/>
      <c r="O4" s="442"/>
      <c r="P4" s="442"/>
      <c r="Q4" s="442"/>
      <c r="R4" s="442"/>
      <c r="S4" s="442"/>
      <c r="T4" s="441"/>
      <c r="U4" s="441"/>
      <c r="V4" s="441"/>
      <c r="W4" s="441"/>
      <c r="X4" s="441"/>
      <c r="Y4" s="441"/>
      <c r="Z4" s="441"/>
      <c r="AA4" s="441"/>
      <c r="AB4" s="441"/>
      <c r="AC4" s="446"/>
      <c r="AD4" s="446"/>
      <c r="AE4" s="446"/>
      <c r="AF4" s="446"/>
      <c r="AG4" s="446"/>
      <c r="AH4" s="446"/>
      <c r="AI4" s="446"/>
      <c r="AJ4" s="193"/>
      <c r="AK4" s="193"/>
    </row>
    <row r="5" spans="1:37" ht="14.25" customHeight="1" x14ac:dyDescent="0.25">
      <c r="A5" s="418" t="s">
        <v>44</v>
      </c>
      <c r="B5" s="421" t="s">
        <v>47</v>
      </c>
      <c r="C5" s="424" t="s">
        <v>49</v>
      </c>
      <c r="D5" s="431" t="s">
        <v>133</v>
      </c>
      <c r="E5" s="432"/>
      <c r="F5" s="432"/>
      <c r="G5" s="432"/>
      <c r="H5" s="432"/>
      <c r="I5" s="432"/>
      <c r="J5" s="432"/>
      <c r="K5" s="432"/>
      <c r="L5" s="432"/>
      <c r="M5" s="432"/>
      <c r="N5" s="432"/>
      <c r="O5" s="432"/>
      <c r="P5" s="432"/>
      <c r="Q5" s="432"/>
      <c r="R5" s="432"/>
      <c r="S5" s="432"/>
      <c r="T5" s="431" t="s">
        <v>133</v>
      </c>
      <c r="U5" s="432"/>
      <c r="V5" s="432"/>
      <c r="W5" s="432"/>
      <c r="X5" s="432"/>
      <c r="Y5" s="432"/>
      <c r="Z5" s="432"/>
      <c r="AA5" s="432"/>
      <c r="AB5" s="432"/>
      <c r="AC5" s="432"/>
      <c r="AD5" s="432"/>
      <c r="AE5" s="432"/>
      <c r="AF5" s="432"/>
      <c r="AG5" s="432"/>
      <c r="AH5" s="432"/>
      <c r="AI5" s="437"/>
    </row>
    <row r="6" spans="1:37" ht="14.25" customHeight="1" x14ac:dyDescent="0.25">
      <c r="A6" s="419"/>
      <c r="B6" s="422"/>
      <c r="C6" s="425"/>
      <c r="D6" s="433"/>
      <c r="E6" s="434"/>
      <c r="F6" s="434"/>
      <c r="G6" s="434"/>
      <c r="H6" s="434"/>
      <c r="I6" s="434"/>
      <c r="J6" s="434"/>
      <c r="K6" s="434"/>
      <c r="L6" s="434"/>
      <c r="M6" s="434"/>
      <c r="N6" s="434"/>
      <c r="O6" s="434"/>
      <c r="P6" s="434"/>
      <c r="Q6" s="434"/>
      <c r="R6" s="434"/>
      <c r="S6" s="434"/>
      <c r="T6" s="433"/>
      <c r="U6" s="434"/>
      <c r="V6" s="434"/>
      <c r="W6" s="434"/>
      <c r="X6" s="434"/>
      <c r="Y6" s="434"/>
      <c r="Z6" s="434"/>
      <c r="AA6" s="434"/>
      <c r="AB6" s="434"/>
      <c r="AC6" s="434"/>
      <c r="AD6" s="434"/>
      <c r="AE6" s="434"/>
      <c r="AF6" s="434"/>
      <c r="AG6" s="434"/>
      <c r="AH6" s="434"/>
      <c r="AI6" s="438"/>
    </row>
    <row r="7" spans="1:37" ht="18.75" customHeight="1" x14ac:dyDescent="0.25">
      <c r="A7" s="419"/>
      <c r="B7" s="422"/>
      <c r="C7" s="425"/>
      <c r="D7" s="435"/>
      <c r="E7" s="436"/>
      <c r="F7" s="436"/>
      <c r="G7" s="436"/>
      <c r="H7" s="436"/>
      <c r="I7" s="436"/>
      <c r="J7" s="436"/>
      <c r="K7" s="436"/>
      <c r="L7" s="436"/>
      <c r="M7" s="436"/>
      <c r="N7" s="436"/>
      <c r="O7" s="436"/>
      <c r="P7" s="436"/>
      <c r="Q7" s="436"/>
      <c r="R7" s="436"/>
      <c r="S7" s="436"/>
      <c r="T7" s="435"/>
      <c r="U7" s="436"/>
      <c r="V7" s="436"/>
      <c r="W7" s="436"/>
      <c r="X7" s="436"/>
      <c r="Y7" s="436"/>
      <c r="Z7" s="436"/>
      <c r="AA7" s="436"/>
      <c r="AB7" s="436"/>
      <c r="AC7" s="436"/>
      <c r="AD7" s="436"/>
      <c r="AE7" s="436"/>
      <c r="AF7" s="436"/>
      <c r="AG7" s="436"/>
      <c r="AH7" s="436"/>
      <c r="AI7" s="439"/>
    </row>
    <row r="8" spans="1:37" ht="18.75" customHeight="1" x14ac:dyDescent="0.25">
      <c r="A8" s="419"/>
      <c r="B8" s="422"/>
      <c r="C8" s="425"/>
      <c r="D8" s="84">
        <v>1</v>
      </c>
      <c r="E8" s="84">
        <v>2</v>
      </c>
      <c r="F8" s="84">
        <v>3</v>
      </c>
      <c r="G8" s="84">
        <v>4</v>
      </c>
      <c r="H8" s="84">
        <v>5</v>
      </c>
      <c r="I8" s="84">
        <v>6</v>
      </c>
      <c r="J8" s="84">
        <v>7</v>
      </c>
      <c r="K8" s="84">
        <v>8</v>
      </c>
      <c r="L8" s="84">
        <v>9</v>
      </c>
      <c r="M8" s="84">
        <v>10</v>
      </c>
      <c r="N8" s="84">
        <v>11</v>
      </c>
      <c r="O8" s="84">
        <v>12</v>
      </c>
      <c r="P8" s="84">
        <v>13</v>
      </c>
      <c r="Q8" s="84">
        <v>14</v>
      </c>
      <c r="R8" s="84">
        <v>15</v>
      </c>
      <c r="S8" s="84">
        <v>16</v>
      </c>
      <c r="T8" s="84">
        <v>17</v>
      </c>
      <c r="U8" s="84">
        <v>18</v>
      </c>
      <c r="V8" s="84">
        <v>19</v>
      </c>
      <c r="W8" s="84">
        <v>20</v>
      </c>
      <c r="X8" s="84">
        <v>21</v>
      </c>
      <c r="Y8" s="84">
        <v>22</v>
      </c>
      <c r="Z8" s="84">
        <v>23</v>
      </c>
      <c r="AA8" s="84">
        <v>24</v>
      </c>
      <c r="AB8" s="84">
        <v>25</v>
      </c>
      <c r="AC8" s="84">
        <v>26</v>
      </c>
      <c r="AD8" s="84">
        <v>27</v>
      </c>
      <c r="AE8" s="84">
        <v>28</v>
      </c>
      <c r="AF8" s="84">
        <v>29</v>
      </c>
      <c r="AG8" s="427" t="s">
        <v>106</v>
      </c>
      <c r="AH8" s="407" t="s">
        <v>107</v>
      </c>
      <c r="AI8" s="409" t="s">
        <v>105</v>
      </c>
    </row>
    <row r="9" spans="1:37" ht="18.75" customHeight="1" x14ac:dyDescent="0.25">
      <c r="A9" s="420"/>
      <c r="B9" s="423"/>
      <c r="C9" s="426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E9" s="170"/>
      <c r="AF9" s="170"/>
      <c r="AG9" s="428"/>
      <c r="AH9" s="408"/>
      <c r="AI9" s="410"/>
    </row>
    <row r="10" spans="1:37" ht="16.8" customHeight="1" x14ac:dyDescent="0.25">
      <c r="A10" s="86">
        <f>ปพ.5!A7</f>
        <v>0</v>
      </c>
      <c r="B10" s="87">
        <f>ปพ.5!B7</f>
        <v>0</v>
      </c>
      <c r="C10" s="171">
        <f>ปพ.5!D7</f>
        <v>0</v>
      </c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V10" s="172"/>
      <c r="W10" s="172"/>
      <c r="X10" s="172"/>
      <c r="Y10" s="172"/>
      <c r="Z10" s="172"/>
      <c r="AA10" s="172"/>
      <c r="AB10" s="172"/>
      <c r="AC10" s="172"/>
      <c r="AD10" s="172"/>
      <c r="AE10" s="172"/>
      <c r="AF10" s="172"/>
      <c r="AG10" s="173">
        <f t="shared" ref="AG10:AG55" si="0">COUNTIF(D10:AF10,"ขาด")</f>
        <v>0</v>
      </c>
      <c r="AH10" s="174">
        <f t="shared" ref="AH10:AH55" si="1">COUNTIF(D10:AF10,"ลา")</f>
        <v>0</v>
      </c>
      <c r="AI10" s="175">
        <f t="shared" ref="AI10:AI55" si="2">COUNTIF(D10:AF10,"มา")</f>
        <v>0</v>
      </c>
    </row>
    <row r="11" spans="1:37" ht="16.8" customHeight="1" x14ac:dyDescent="0.25">
      <c r="A11" s="86">
        <f>ปพ.5!A8</f>
        <v>0</v>
      </c>
      <c r="B11" s="87">
        <f>ปพ.5!B8</f>
        <v>0</v>
      </c>
      <c r="C11" s="171">
        <f>ปพ.5!D8</f>
        <v>0</v>
      </c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3">
        <f t="shared" si="0"/>
        <v>0</v>
      </c>
      <c r="AH11" s="174">
        <f t="shared" si="1"/>
        <v>0</v>
      </c>
      <c r="AI11" s="175">
        <f t="shared" si="2"/>
        <v>0</v>
      </c>
    </row>
    <row r="12" spans="1:37" ht="16.8" customHeight="1" x14ac:dyDescent="0.25">
      <c r="A12" s="86">
        <f>ปพ.5!A9</f>
        <v>0</v>
      </c>
      <c r="B12" s="87">
        <f>ปพ.5!B9</f>
        <v>0</v>
      </c>
      <c r="C12" s="171">
        <f>ปพ.5!D9</f>
        <v>0</v>
      </c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  <c r="AA12" s="172"/>
      <c r="AB12" s="172"/>
      <c r="AC12" s="172"/>
      <c r="AD12" s="172"/>
      <c r="AE12" s="172"/>
      <c r="AF12" s="172"/>
      <c r="AG12" s="173">
        <f t="shared" si="0"/>
        <v>0</v>
      </c>
      <c r="AH12" s="174">
        <f t="shared" si="1"/>
        <v>0</v>
      </c>
      <c r="AI12" s="175">
        <f t="shared" si="2"/>
        <v>0</v>
      </c>
    </row>
    <row r="13" spans="1:37" ht="16.8" customHeight="1" x14ac:dyDescent="0.25">
      <c r="A13" s="86">
        <f>ปพ.5!A10</f>
        <v>0</v>
      </c>
      <c r="B13" s="87">
        <f>ปพ.5!B10</f>
        <v>0</v>
      </c>
      <c r="C13" s="171">
        <f>ปพ.5!D10</f>
        <v>0</v>
      </c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3">
        <f t="shared" si="0"/>
        <v>0</v>
      </c>
      <c r="AH13" s="174">
        <f t="shared" si="1"/>
        <v>0</v>
      </c>
      <c r="AI13" s="175">
        <f t="shared" si="2"/>
        <v>0</v>
      </c>
    </row>
    <row r="14" spans="1:37" ht="16.8" customHeight="1" x14ac:dyDescent="0.25">
      <c r="A14" s="86">
        <f>ปพ.5!A11</f>
        <v>0</v>
      </c>
      <c r="B14" s="87">
        <f>ปพ.5!B11</f>
        <v>0</v>
      </c>
      <c r="C14" s="171">
        <f>ปพ.5!D11</f>
        <v>0</v>
      </c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3">
        <f t="shared" si="0"/>
        <v>0</v>
      </c>
      <c r="AH14" s="174">
        <f t="shared" si="1"/>
        <v>0</v>
      </c>
      <c r="AI14" s="175">
        <f t="shared" si="2"/>
        <v>0</v>
      </c>
    </row>
    <row r="15" spans="1:37" ht="16.8" customHeight="1" x14ac:dyDescent="0.25">
      <c r="A15" s="86">
        <f>ปพ.5!A12</f>
        <v>0</v>
      </c>
      <c r="B15" s="87">
        <f>ปพ.5!B12</f>
        <v>0</v>
      </c>
      <c r="C15" s="171">
        <f>ปพ.5!D12</f>
        <v>0</v>
      </c>
      <c r="D15" s="172"/>
      <c r="E15" s="172"/>
      <c r="F15" s="172"/>
      <c r="G15" s="172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2"/>
      <c r="U15" s="172"/>
      <c r="V15" s="172"/>
      <c r="W15" s="172"/>
      <c r="X15" s="172"/>
      <c r="Y15" s="172"/>
      <c r="Z15" s="172"/>
      <c r="AA15" s="172"/>
      <c r="AB15" s="172"/>
      <c r="AC15" s="172"/>
      <c r="AD15" s="172"/>
      <c r="AE15" s="172"/>
      <c r="AF15" s="172"/>
      <c r="AG15" s="173">
        <f t="shared" si="0"/>
        <v>0</v>
      </c>
      <c r="AH15" s="174">
        <f t="shared" si="1"/>
        <v>0</v>
      </c>
      <c r="AI15" s="175">
        <f t="shared" si="2"/>
        <v>0</v>
      </c>
    </row>
    <row r="16" spans="1:37" ht="16.8" customHeight="1" x14ac:dyDescent="0.25">
      <c r="A16" s="86">
        <f>ปพ.5!A13</f>
        <v>0</v>
      </c>
      <c r="B16" s="87">
        <f>ปพ.5!B13</f>
        <v>0</v>
      </c>
      <c r="C16" s="171">
        <f>ปพ.5!D13</f>
        <v>0</v>
      </c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  <c r="AF16" s="172"/>
      <c r="AG16" s="173">
        <f t="shared" si="0"/>
        <v>0</v>
      </c>
      <c r="AH16" s="174">
        <f t="shared" si="1"/>
        <v>0</v>
      </c>
      <c r="AI16" s="175">
        <f t="shared" si="2"/>
        <v>0</v>
      </c>
    </row>
    <row r="17" spans="1:35" ht="16.8" customHeight="1" x14ac:dyDescent="0.25">
      <c r="A17" s="86">
        <f>ปพ.5!A14</f>
        <v>0</v>
      </c>
      <c r="B17" s="87">
        <f>ปพ.5!B14</f>
        <v>0</v>
      </c>
      <c r="C17" s="171">
        <f>ปพ.5!D14</f>
        <v>0</v>
      </c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172"/>
      <c r="AE17" s="172"/>
      <c r="AF17" s="172"/>
      <c r="AG17" s="173">
        <f t="shared" si="0"/>
        <v>0</v>
      </c>
      <c r="AH17" s="174">
        <f t="shared" si="1"/>
        <v>0</v>
      </c>
      <c r="AI17" s="175">
        <f t="shared" si="2"/>
        <v>0</v>
      </c>
    </row>
    <row r="18" spans="1:35" ht="16.8" customHeight="1" x14ac:dyDescent="0.25">
      <c r="A18" s="86">
        <f>ปพ.5!A15</f>
        <v>0</v>
      </c>
      <c r="B18" s="87">
        <f>ปพ.5!B15</f>
        <v>0</v>
      </c>
      <c r="C18" s="171">
        <f>ปพ.5!D15</f>
        <v>0</v>
      </c>
      <c r="D18" s="172"/>
      <c r="E18" s="172"/>
      <c r="F18" s="172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3">
        <f t="shared" si="0"/>
        <v>0</v>
      </c>
      <c r="AH18" s="174">
        <f t="shared" si="1"/>
        <v>0</v>
      </c>
      <c r="AI18" s="175">
        <f t="shared" si="2"/>
        <v>0</v>
      </c>
    </row>
    <row r="19" spans="1:35" ht="16.8" customHeight="1" x14ac:dyDescent="0.25">
      <c r="A19" s="86">
        <f>ปพ.5!A16</f>
        <v>0</v>
      </c>
      <c r="B19" s="87">
        <f>ปพ.5!B16</f>
        <v>0</v>
      </c>
      <c r="C19" s="171">
        <f>ปพ.5!D16</f>
        <v>0</v>
      </c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3">
        <f t="shared" si="0"/>
        <v>0</v>
      </c>
      <c r="AH19" s="174">
        <f t="shared" si="1"/>
        <v>0</v>
      </c>
      <c r="AI19" s="175">
        <f t="shared" si="2"/>
        <v>0</v>
      </c>
    </row>
    <row r="20" spans="1:35" ht="16.8" customHeight="1" x14ac:dyDescent="0.25">
      <c r="A20" s="86">
        <f>ปพ.5!A17</f>
        <v>0</v>
      </c>
      <c r="B20" s="87">
        <f>ปพ.5!B17</f>
        <v>0</v>
      </c>
      <c r="C20" s="171">
        <f>ปพ.5!D17</f>
        <v>0</v>
      </c>
      <c r="D20" s="172"/>
      <c r="E20" s="172"/>
      <c r="F20" s="172"/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172"/>
      <c r="AA20" s="172"/>
      <c r="AB20" s="172"/>
      <c r="AC20" s="172"/>
      <c r="AD20" s="172"/>
      <c r="AE20" s="172"/>
      <c r="AF20" s="172"/>
      <c r="AG20" s="173">
        <f t="shared" si="0"/>
        <v>0</v>
      </c>
      <c r="AH20" s="174">
        <f t="shared" si="1"/>
        <v>0</v>
      </c>
      <c r="AI20" s="175">
        <f t="shared" si="2"/>
        <v>0</v>
      </c>
    </row>
    <row r="21" spans="1:35" ht="16.8" customHeight="1" x14ac:dyDescent="0.25">
      <c r="A21" s="86">
        <f>ปพ.5!A18</f>
        <v>0</v>
      </c>
      <c r="B21" s="87">
        <f>ปพ.5!B18</f>
        <v>0</v>
      </c>
      <c r="C21" s="171">
        <f>ปพ.5!D18</f>
        <v>0</v>
      </c>
      <c r="D21" s="172"/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2"/>
      <c r="U21" s="172"/>
      <c r="V21" s="172"/>
      <c r="W21" s="172"/>
      <c r="X21" s="172"/>
      <c r="Y21" s="172"/>
      <c r="Z21" s="172"/>
      <c r="AA21" s="172"/>
      <c r="AB21" s="172"/>
      <c r="AC21" s="172"/>
      <c r="AD21" s="172"/>
      <c r="AE21" s="172"/>
      <c r="AF21" s="172"/>
      <c r="AG21" s="173">
        <f t="shared" si="0"/>
        <v>0</v>
      </c>
      <c r="AH21" s="174">
        <f t="shared" si="1"/>
        <v>0</v>
      </c>
      <c r="AI21" s="175">
        <f t="shared" si="2"/>
        <v>0</v>
      </c>
    </row>
    <row r="22" spans="1:35" ht="16.8" customHeight="1" x14ac:dyDescent="0.25">
      <c r="A22" s="86">
        <f>ปพ.5!A19</f>
        <v>0</v>
      </c>
      <c r="B22" s="87">
        <f>ปพ.5!B19</f>
        <v>0</v>
      </c>
      <c r="C22" s="171">
        <f>ปพ.5!D19</f>
        <v>0</v>
      </c>
      <c r="D22" s="172"/>
      <c r="E22" s="172"/>
      <c r="F22" s="172"/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2"/>
      <c r="U22" s="172"/>
      <c r="V22" s="172"/>
      <c r="W22" s="172"/>
      <c r="X22" s="172"/>
      <c r="Y22" s="172"/>
      <c r="Z22" s="172"/>
      <c r="AA22" s="172"/>
      <c r="AB22" s="172"/>
      <c r="AC22" s="172"/>
      <c r="AD22" s="172"/>
      <c r="AE22" s="172"/>
      <c r="AF22" s="172"/>
      <c r="AG22" s="173">
        <f t="shared" si="0"/>
        <v>0</v>
      </c>
      <c r="AH22" s="174">
        <f t="shared" si="1"/>
        <v>0</v>
      </c>
      <c r="AI22" s="175">
        <f t="shared" si="2"/>
        <v>0</v>
      </c>
    </row>
    <row r="23" spans="1:35" ht="16.8" customHeight="1" x14ac:dyDescent="0.25">
      <c r="A23" s="86">
        <f>ปพ.5!A20</f>
        <v>0</v>
      </c>
      <c r="B23" s="87">
        <f>ปพ.5!B20</f>
        <v>0</v>
      </c>
      <c r="C23" s="171">
        <f>ปพ.5!D20</f>
        <v>0</v>
      </c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173">
        <f t="shared" si="0"/>
        <v>0</v>
      </c>
      <c r="AH23" s="174">
        <f t="shared" si="1"/>
        <v>0</v>
      </c>
      <c r="AI23" s="175">
        <f t="shared" si="2"/>
        <v>0</v>
      </c>
    </row>
    <row r="24" spans="1:35" ht="16.8" customHeight="1" x14ac:dyDescent="0.25">
      <c r="A24" s="86">
        <f>ปพ.5!A21</f>
        <v>0</v>
      </c>
      <c r="B24" s="87">
        <f>ปพ.5!B21</f>
        <v>0</v>
      </c>
      <c r="C24" s="171">
        <f>ปพ.5!D21</f>
        <v>0</v>
      </c>
      <c r="D24" s="172"/>
      <c r="E24" s="172"/>
      <c r="F24" s="172"/>
      <c r="G24" s="172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2"/>
      <c r="U24" s="172"/>
      <c r="V24" s="172"/>
      <c r="W24" s="172"/>
      <c r="X24" s="172"/>
      <c r="Y24" s="172"/>
      <c r="Z24" s="172"/>
      <c r="AA24" s="172"/>
      <c r="AB24" s="172"/>
      <c r="AC24" s="172"/>
      <c r="AD24" s="172"/>
      <c r="AE24" s="172"/>
      <c r="AF24" s="172"/>
      <c r="AG24" s="173">
        <f t="shared" si="0"/>
        <v>0</v>
      </c>
      <c r="AH24" s="174">
        <f t="shared" si="1"/>
        <v>0</v>
      </c>
      <c r="AI24" s="175">
        <f t="shared" si="2"/>
        <v>0</v>
      </c>
    </row>
    <row r="25" spans="1:35" ht="16.8" customHeight="1" x14ac:dyDescent="0.25">
      <c r="A25" s="86">
        <f>ปพ.5!A22</f>
        <v>0</v>
      </c>
      <c r="B25" s="87">
        <f>ปพ.5!B22</f>
        <v>0</v>
      </c>
      <c r="C25" s="171">
        <f>ปพ.5!D22</f>
        <v>0</v>
      </c>
      <c r="D25" s="172"/>
      <c r="E25" s="172"/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2"/>
      <c r="U25" s="172"/>
      <c r="V25" s="172"/>
      <c r="W25" s="172"/>
      <c r="X25" s="172"/>
      <c r="Y25" s="172"/>
      <c r="Z25" s="172"/>
      <c r="AA25" s="172"/>
      <c r="AB25" s="172"/>
      <c r="AC25" s="172"/>
      <c r="AD25" s="172"/>
      <c r="AE25" s="172"/>
      <c r="AF25" s="172"/>
      <c r="AG25" s="173">
        <f t="shared" si="0"/>
        <v>0</v>
      </c>
      <c r="AH25" s="174">
        <f t="shared" si="1"/>
        <v>0</v>
      </c>
      <c r="AI25" s="175">
        <f t="shared" si="2"/>
        <v>0</v>
      </c>
    </row>
    <row r="26" spans="1:35" ht="16.8" customHeight="1" x14ac:dyDescent="0.25">
      <c r="A26" s="86">
        <f>ปพ.5!A23</f>
        <v>0</v>
      </c>
      <c r="B26" s="87">
        <f>ปพ.5!B23</f>
        <v>0</v>
      </c>
      <c r="C26" s="171">
        <f>ปพ.5!D23</f>
        <v>0</v>
      </c>
      <c r="D26" s="172"/>
      <c r="E26" s="172"/>
      <c r="F26" s="172"/>
      <c r="G26" s="172"/>
      <c r="H26" s="172"/>
      <c r="I26" s="172"/>
      <c r="J26" s="172"/>
      <c r="K26" s="172"/>
      <c r="L26" s="172"/>
      <c r="M26" s="172"/>
      <c r="N26" s="172"/>
      <c r="O26" s="172"/>
      <c r="P26" s="172"/>
      <c r="Q26" s="172"/>
      <c r="R26" s="172"/>
      <c r="S26" s="172"/>
      <c r="T26" s="172"/>
      <c r="U26" s="172"/>
      <c r="V26" s="172"/>
      <c r="W26" s="172"/>
      <c r="X26" s="172"/>
      <c r="Y26" s="172"/>
      <c r="Z26" s="172"/>
      <c r="AA26" s="172"/>
      <c r="AB26" s="172"/>
      <c r="AC26" s="172"/>
      <c r="AD26" s="172"/>
      <c r="AE26" s="172"/>
      <c r="AF26" s="172"/>
      <c r="AG26" s="173">
        <f t="shared" si="0"/>
        <v>0</v>
      </c>
      <c r="AH26" s="174">
        <f t="shared" si="1"/>
        <v>0</v>
      </c>
      <c r="AI26" s="175">
        <f t="shared" si="2"/>
        <v>0</v>
      </c>
    </row>
    <row r="27" spans="1:35" ht="16.8" customHeight="1" x14ac:dyDescent="0.25">
      <c r="A27" s="86">
        <f>ปพ.5!A24</f>
        <v>0</v>
      </c>
      <c r="B27" s="87">
        <f>ปพ.5!B24</f>
        <v>0</v>
      </c>
      <c r="C27" s="171">
        <f>ปพ.5!D24</f>
        <v>0</v>
      </c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173">
        <f t="shared" si="0"/>
        <v>0</v>
      </c>
      <c r="AH27" s="174">
        <f t="shared" si="1"/>
        <v>0</v>
      </c>
      <c r="AI27" s="175">
        <f t="shared" si="2"/>
        <v>0</v>
      </c>
    </row>
    <row r="28" spans="1:35" ht="16.8" customHeight="1" x14ac:dyDescent="0.25">
      <c r="A28" s="86">
        <f>ปพ.5!A25</f>
        <v>0</v>
      </c>
      <c r="B28" s="87">
        <f>ปพ.5!B25</f>
        <v>0</v>
      </c>
      <c r="C28" s="171">
        <f>ปพ.5!D25</f>
        <v>0</v>
      </c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2"/>
      <c r="AD28" s="172"/>
      <c r="AE28" s="172"/>
      <c r="AF28" s="172"/>
      <c r="AG28" s="173">
        <f t="shared" si="0"/>
        <v>0</v>
      </c>
      <c r="AH28" s="174">
        <f t="shared" si="1"/>
        <v>0</v>
      </c>
      <c r="AI28" s="175">
        <f t="shared" si="2"/>
        <v>0</v>
      </c>
    </row>
    <row r="29" spans="1:35" ht="16.8" customHeight="1" x14ac:dyDescent="0.25">
      <c r="A29" s="86">
        <f>ปพ.5!A26</f>
        <v>0</v>
      </c>
      <c r="B29" s="87">
        <f>ปพ.5!B26</f>
        <v>0</v>
      </c>
      <c r="C29" s="171">
        <f>ปพ.5!D26</f>
        <v>0</v>
      </c>
      <c r="D29" s="172"/>
      <c r="E29" s="172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73">
        <f t="shared" si="0"/>
        <v>0</v>
      </c>
      <c r="AH29" s="174">
        <f t="shared" si="1"/>
        <v>0</v>
      </c>
      <c r="AI29" s="175">
        <f t="shared" si="2"/>
        <v>0</v>
      </c>
    </row>
    <row r="30" spans="1:35" ht="16.8" customHeight="1" x14ac:dyDescent="0.25">
      <c r="A30" s="86">
        <f>ปพ.5!A27</f>
        <v>0</v>
      </c>
      <c r="B30" s="87">
        <f>ปพ.5!B27</f>
        <v>0</v>
      </c>
      <c r="C30" s="171">
        <f>ปพ.5!D27</f>
        <v>0</v>
      </c>
      <c r="D30" s="172"/>
      <c r="E30" s="172"/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72"/>
      <c r="AD30" s="172"/>
      <c r="AE30" s="172"/>
      <c r="AF30" s="172"/>
      <c r="AG30" s="173">
        <f t="shared" si="0"/>
        <v>0</v>
      </c>
      <c r="AH30" s="174">
        <f t="shared" si="1"/>
        <v>0</v>
      </c>
      <c r="AI30" s="175">
        <f t="shared" si="2"/>
        <v>0</v>
      </c>
    </row>
    <row r="31" spans="1:35" ht="16.8" customHeight="1" x14ac:dyDescent="0.25">
      <c r="A31" s="86">
        <f>ปพ.5!A28</f>
        <v>0</v>
      </c>
      <c r="B31" s="87">
        <f>ปพ.5!B28</f>
        <v>0</v>
      </c>
      <c r="C31" s="171">
        <f>ปพ.5!D28</f>
        <v>0</v>
      </c>
      <c r="D31" s="172"/>
      <c r="E31" s="172"/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3">
        <f t="shared" si="0"/>
        <v>0</v>
      </c>
      <c r="AH31" s="174">
        <f t="shared" si="1"/>
        <v>0</v>
      </c>
      <c r="AI31" s="175">
        <f t="shared" si="2"/>
        <v>0</v>
      </c>
    </row>
    <row r="32" spans="1:35" ht="16.8" customHeight="1" x14ac:dyDescent="0.25">
      <c r="A32" s="86">
        <f>ปพ.5!A29</f>
        <v>0</v>
      </c>
      <c r="B32" s="87">
        <f>ปพ.5!B29</f>
        <v>0</v>
      </c>
      <c r="C32" s="171">
        <f>ปพ.5!D29</f>
        <v>0</v>
      </c>
      <c r="D32" s="172"/>
      <c r="E32" s="172"/>
      <c r="F32" s="172"/>
      <c r="G32" s="172"/>
      <c r="H32" s="172"/>
      <c r="I32" s="172"/>
      <c r="J32" s="172"/>
      <c r="K32" s="172"/>
      <c r="L32" s="172"/>
      <c r="M32" s="172"/>
      <c r="N32" s="172"/>
      <c r="O32" s="172"/>
      <c r="P32" s="172"/>
      <c r="Q32" s="172"/>
      <c r="R32" s="172"/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173">
        <f t="shared" si="0"/>
        <v>0</v>
      </c>
      <c r="AH32" s="174">
        <f t="shared" si="1"/>
        <v>0</v>
      </c>
      <c r="AI32" s="175">
        <f t="shared" si="2"/>
        <v>0</v>
      </c>
    </row>
    <row r="33" spans="1:35" ht="16.8" customHeight="1" x14ac:dyDescent="0.25">
      <c r="A33" s="86">
        <f>ปพ.5!A30</f>
        <v>0</v>
      </c>
      <c r="B33" s="87">
        <f>ปพ.5!B30</f>
        <v>0</v>
      </c>
      <c r="C33" s="171">
        <f>ปพ.5!D30</f>
        <v>0</v>
      </c>
      <c r="D33" s="172"/>
      <c r="E33" s="172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2"/>
      <c r="R33" s="172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172"/>
      <c r="AD33" s="172"/>
      <c r="AE33" s="172"/>
      <c r="AF33" s="172"/>
      <c r="AG33" s="173">
        <f t="shared" si="0"/>
        <v>0</v>
      </c>
      <c r="AH33" s="174">
        <f t="shared" si="1"/>
        <v>0</v>
      </c>
      <c r="AI33" s="175">
        <f t="shared" si="2"/>
        <v>0</v>
      </c>
    </row>
    <row r="34" spans="1:35" ht="16.8" customHeight="1" x14ac:dyDescent="0.25">
      <c r="A34" s="86">
        <f>ปพ.5!A31</f>
        <v>0</v>
      </c>
      <c r="B34" s="87">
        <f>ปพ.5!B31</f>
        <v>0</v>
      </c>
      <c r="C34" s="171">
        <f>ปพ.5!D31</f>
        <v>0</v>
      </c>
      <c r="D34" s="172"/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2"/>
      <c r="AE34" s="172"/>
      <c r="AF34" s="172"/>
      <c r="AG34" s="173">
        <f t="shared" si="0"/>
        <v>0</v>
      </c>
      <c r="AH34" s="174">
        <f t="shared" si="1"/>
        <v>0</v>
      </c>
      <c r="AI34" s="175">
        <f t="shared" si="2"/>
        <v>0</v>
      </c>
    </row>
    <row r="35" spans="1:35" ht="16.8" customHeight="1" x14ac:dyDescent="0.25">
      <c r="A35" s="86">
        <f>ปพ.5!A32</f>
        <v>0</v>
      </c>
      <c r="B35" s="87">
        <f>ปพ.5!B32</f>
        <v>0</v>
      </c>
      <c r="C35" s="171">
        <f>ปพ.5!D32</f>
        <v>0</v>
      </c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3">
        <f t="shared" si="0"/>
        <v>0</v>
      </c>
      <c r="AH35" s="174">
        <f t="shared" si="1"/>
        <v>0</v>
      </c>
      <c r="AI35" s="175">
        <f t="shared" si="2"/>
        <v>0</v>
      </c>
    </row>
    <row r="36" spans="1:35" ht="16.8" customHeight="1" x14ac:dyDescent="0.25">
      <c r="A36" s="86">
        <f>ปพ.5!A33</f>
        <v>0</v>
      </c>
      <c r="B36" s="87">
        <f>ปพ.5!B33</f>
        <v>0</v>
      </c>
      <c r="C36" s="171">
        <f>ปพ.5!D33</f>
        <v>0</v>
      </c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  <c r="V36" s="172"/>
      <c r="W36" s="172"/>
      <c r="X36" s="172"/>
      <c r="Y36" s="172"/>
      <c r="Z36" s="172"/>
      <c r="AA36" s="172"/>
      <c r="AB36" s="172"/>
      <c r="AC36" s="172"/>
      <c r="AD36" s="172"/>
      <c r="AE36" s="172"/>
      <c r="AF36" s="172"/>
      <c r="AG36" s="173">
        <f t="shared" si="0"/>
        <v>0</v>
      </c>
      <c r="AH36" s="174">
        <f t="shared" si="1"/>
        <v>0</v>
      </c>
      <c r="AI36" s="175">
        <f t="shared" si="2"/>
        <v>0</v>
      </c>
    </row>
    <row r="37" spans="1:35" ht="16.8" customHeight="1" x14ac:dyDescent="0.25">
      <c r="A37" s="86">
        <f>ปพ.5!A34</f>
        <v>0</v>
      </c>
      <c r="B37" s="87">
        <f>ปพ.5!B34</f>
        <v>0</v>
      </c>
      <c r="C37" s="171">
        <f>ปพ.5!D34</f>
        <v>0</v>
      </c>
      <c r="D37" s="172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72"/>
      <c r="Q37" s="172"/>
      <c r="R37" s="172"/>
      <c r="S37" s="172"/>
      <c r="T37" s="172"/>
      <c r="U37" s="172"/>
      <c r="V37" s="172"/>
      <c r="W37" s="172"/>
      <c r="X37" s="172"/>
      <c r="Y37" s="172"/>
      <c r="Z37" s="172"/>
      <c r="AA37" s="172"/>
      <c r="AB37" s="172"/>
      <c r="AC37" s="172"/>
      <c r="AD37" s="172"/>
      <c r="AE37" s="172"/>
      <c r="AF37" s="172"/>
      <c r="AG37" s="173">
        <f t="shared" si="0"/>
        <v>0</v>
      </c>
      <c r="AH37" s="174">
        <f t="shared" si="1"/>
        <v>0</v>
      </c>
      <c r="AI37" s="175">
        <f t="shared" si="2"/>
        <v>0</v>
      </c>
    </row>
    <row r="38" spans="1:35" ht="16.8" customHeight="1" x14ac:dyDescent="0.25">
      <c r="A38" s="86">
        <f>ปพ.5!A35</f>
        <v>0</v>
      </c>
      <c r="B38" s="87">
        <f>ปพ.5!B35</f>
        <v>0</v>
      </c>
      <c r="C38" s="171">
        <f>ปพ.5!D35</f>
        <v>0</v>
      </c>
      <c r="D38" s="172"/>
      <c r="E38" s="172"/>
      <c r="F38" s="172"/>
      <c r="G38" s="172"/>
      <c r="H38" s="172"/>
      <c r="I38" s="172"/>
      <c r="J38" s="172"/>
      <c r="K38" s="172"/>
      <c r="L38" s="172"/>
      <c r="M38" s="172"/>
      <c r="N38" s="172"/>
      <c r="O38" s="172"/>
      <c r="P38" s="172"/>
      <c r="Q38" s="172"/>
      <c r="R38" s="172"/>
      <c r="S38" s="172"/>
      <c r="T38" s="172"/>
      <c r="U38" s="172"/>
      <c r="V38" s="172"/>
      <c r="W38" s="172"/>
      <c r="X38" s="172"/>
      <c r="Y38" s="172"/>
      <c r="Z38" s="172"/>
      <c r="AA38" s="172"/>
      <c r="AB38" s="172"/>
      <c r="AC38" s="172"/>
      <c r="AD38" s="172"/>
      <c r="AE38" s="172"/>
      <c r="AF38" s="172"/>
      <c r="AG38" s="173">
        <f t="shared" si="0"/>
        <v>0</v>
      </c>
      <c r="AH38" s="174">
        <f t="shared" si="1"/>
        <v>0</v>
      </c>
      <c r="AI38" s="175">
        <f t="shared" si="2"/>
        <v>0</v>
      </c>
    </row>
    <row r="39" spans="1:35" ht="16.8" customHeight="1" x14ac:dyDescent="0.25">
      <c r="A39" s="86">
        <f>ปพ.5!A36</f>
        <v>0</v>
      </c>
      <c r="B39" s="87">
        <f>ปพ.5!B36</f>
        <v>0</v>
      </c>
      <c r="C39" s="171">
        <f>ปพ.5!D36</f>
        <v>0</v>
      </c>
      <c r="D39" s="172"/>
      <c r="E39" s="172"/>
      <c r="F39" s="172"/>
      <c r="G39" s="172"/>
      <c r="H39" s="172"/>
      <c r="I39" s="172"/>
      <c r="J39" s="172"/>
      <c r="K39" s="172"/>
      <c r="L39" s="172"/>
      <c r="M39" s="172"/>
      <c r="N39" s="172"/>
      <c r="O39" s="172"/>
      <c r="P39" s="172"/>
      <c r="Q39" s="172"/>
      <c r="R39" s="172"/>
      <c r="S39" s="172"/>
      <c r="T39" s="172"/>
      <c r="U39" s="172"/>
      <c r="V39" s="172"/>
      <c r="W39" s="172"/>
      <c r="X39" s="172"/>
      <c r="Y39" s="172"/>
      <c r="Z39" s="172"/>
      <c r="AA39" s="172"/>
      <c r="AB39" s="172"/>
      <c r="AC39" s="172"/>
      <c r="AD39" s="172"/>
      <c r="AE39" s="172"/>
      <c r="AF39" s="172"/>
      <c r="AG39" s="173">
        <f t="shared" si="0"/>
        <v>0</v>
      </c>
      <c r="AH39" s="174">
        <f t="shared" si="1"/>
        <v>0</v>
      </c>
      <c r="AI39" s="175">
        <f t="shared" si="2"/>
        <v>0</v>
      </c>
    </row>
    <row r="40" spans="1:35" ht="16.8" customHeight="1" x14ac:dyDescent="0.25">
      <c r="A40" s="86">
        <f>ปพ.5!A37</f>
        <v>0</v>
      </c>
      <c r="B40" s="87">
        <f>ปพ.5!B37</f>
        <v>0</v>
      </c>
      <c r="C40" s="171">
        <f>ปพ.5!D37</f>
        <v>0</v>
      </c>
      <c r="D40" s="172"/>
      <c r="E40" s="172"/>
      <c r="F40" s="172"/>
      <c r="G40" s="172"/>
      <c r="H40" s="172"/>
      <c r="I40" s="172"/>
      <c r="J40" s="172"/>
      <c r="K40" s="172"/>
      <c r="L40" s="172"/>
      <c r="M40" s="172"/>
      <c r="N40" s="172"/>
      <c r="O40" s="172"/>
      <c r="P40" s="172"/>
      <c r="Q40" s="172"/>
      <c r="R40" s="172"/>
      <c r="S40" s="172"/>
      <c r="T40" s="172"/>
      <c r="U40" s="172"/>
      <c r="V40" s="172"/>
      <c r="W40" s="172"/>
      <c r="X40" s="172"/>
      <c r="Y40" s="172"/>
      <c r="Z40" s="172"/>
      <c r="AA40" s="172"/>
      <c r="AB40" s="172"/>
      <c r="AC40" s="172"/>
      <c r="AD40" s="172"/>
      <c r="AE40" s="172"/>
      <c r="AF40" s="172"/>
      <c r="AG40" s="173">
        <f t="shared" si="0"/>
        <v>0</v>
      </c>
      <c r="AH40" s="174">
        <f t="shared" si="1"/>
        <v>0</v>
      </c>
      <c r="AI40" s="175">
        <f t="shared" si="2"/>
        <v>0</v>
      </c>
    </row>
    <row r="41" spans="1:35" ht="16.8" customHeight="1" x14ac:dyDescent="0.25">
      <c r="A41" s="86">
        <f>ปพ.5!A38</f>
        <v>0</v>
      </c>
      <c r="B41" s="87">
        <f>ปพ.5!B38</f>
        <v>0</v>
      </c>
      <c r="C41" s="171">
        <f>ปพ.5!D38</f>
        <v>0</v>
      </c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  <c r="V41" s="172"/>
      <c r="W41" s="172"/>
      <c r="X41" s="172"/>
      <c r="Y41" s="172"/>
      <c r="Z41" s="172"/>
      <c r="AA41" s="172"/>
      <c r="AB41" s="172"/>
      <c r="AC41" s="172"/>
      <c r="AD41" s="172"/>
      <c r="AE41" s="172"/>
      <c r="AF41" s="172"/>
      <c r="AG41" s="173">
        <f t="shared" si="0"/>
        <v>0</v>
      </c>
      <c r="AH41" s="174">
        <f t="shared" si="1"/>
        <v>0</v>
      </c>
      <c r="AI41" s="175">
        <f t="shared" si="2"/>
        <v>0</v>
      </c>
    </row>
    <row r="42" spans="1:35" ht="16.8" customHeight="1" x14ac:dyDescent="0.25">
      <c r="A42" s="86">
        <f>ปพ.5!A39</f>
        <v>0</v>
      </c>
      <c r="B42" s="87">
        <f>ปพ.5!B39</f>
        <v>0</v>
      </c>
      <c r="C42" s="171">
        <f>ปพ.5!D39</f>
        <v>0</v>
      </c>
      <c r="D42" s="172"/>
      <c r="E42" s="172"/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72"/>
      <c r="S42" s="172"/>
      <c r="T42" s="172"/>
      <c r="U42" s="172"/>
      <c r="V42" s="172"/>
      <c r="W42" s="172"/>
      <c r="X42" s="172"/>
      <c r="Y42" s="172"/>
      <c r="Z42" s="172"/>
      <c r="AA42" s="172"/>
      <c r="AB42" s="172"/>
      <c r="AC42" s="172"/>
      <c r="AD42" s="172"/>
      <c r="AE42" s="172"/>
      <c r="AF42" s="172"/>
      <c r="AG42" s="173">
        <f t="shared" si="0"/>
        <v>0</v>
      </c>
      <c r="AH42" s="174">
        <f t="shared" si="1"/>
        <v>0</v>
      </c>
      <c r="AI42" s="175">
        <f t="shared" si="2"/>
        <v>0</v>
      </c>
    </row>
    <row r="43" spans="1:35" ht="16.8" customHeight="1" x14ac:dyDescent="0.25">
      <c r="A43" s="86">
        <f>ปพ.5!A40</f>
        <v>0</v>
      </c>
      <c r="B43" s="87">
        <f>ปพ.5!B40</f>
        <v>0</v>
      </c>
      <c r="C43" s="171">
        <f>ปพ.5!D40</f>
        <v>0</v>
      </c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2"/>
      <c r="Q43" s="172"/>
      <c r="R43" s="172"/>
      <c r="S43" s="172"/>
      <c r="T43" s="172"/>
      <c r="U43" s="172"/>
      <c r="V43" s="172"/>
      <c r="W43" s="172"/>
      <c r="X43" s="172"/>
      <c r="Y43" s="172"/>
      <c r="Z43" s="172"/>
      <c r="AA43" s="172"/>
      <c r="AB43" s="172"/>
      <c r="AC43" s="172"/>
      <c r="AD43" s="172"/>
      <c r="AE43" s="172"/>
      <c r="AF43" s="172"/>
      <c r="AG43" s="173">
        <f t="shared" si="0"/>
        <v>0</v>
      </c>
      <c r="AH43" s="174">
        <f t="shared" si="1"/>
        <v>0</v>
      </c>
      <c r="AI43" s="175">
        <f t="shared" si="2"/>
        <v>0</v>
      </c>
    </row>
    <row r="44" spans="1:35" ht="16.8" customHeight="1" x14ac:dyDescent="0.25">
      <c r="A44" s="86">
        <f>ปพ.5!A41</f>
        <v>0</v>
      </c>
      <c r="B44" s="87">
        <f>ปพ.5!B41</f>
        <v>0</v>
      </c>
      <c r="C44" s="171">
        <f>ปพ.5!D41</f>
        <v>0</v>
      </c>
      <c r="D44" s="172"/>
      <c r="E44" s="172"/>
      <c r="F44" s="172"/>
      <c r="G44" s="172"/>
      <c r="H44" s="172"/>
      <c r="I44" s="172"/>
      <c r="J44" s="172"/>
      <c r="K44" s="172"/>
      <c r="L44" s="172"/>
      <c r="M44" s="172"/>
      <c r="N44" s="172"/>
      <c r="O44" s="172"/>
      <c r="P44" s="172"/>
      <c r="Q44" s="172"/>
      <c r="R44" s="172"/>
      <c r="S44" s="172"/>
      <c r="T44" s="172"/>
      <c r="U44" s="172"/>
      <c r="V44" s="172"/>
      <c r="W44" s="172"/>
      <c r="X44" s="172"/>
      <c r="Y44" s="172"/>
      <c r="Z44" s="172"/>
      <c r="AA44" s="172"/>
      <c r="AB44" s="172"/>
      <c r="AC44" s="172"/>
      <c r="AD44" s="172"/>
      <c r="AE44" s="172"/>
      <c r="AF44" s="172"/>
      <c r="AG44" s="173">
        <f t="shared" si="0"/>
        <v>0</v>
      </c>
      <c r="AH44" s="174">
        <f t="shared" si="1"/>
        <v>0</v>
      </c>
      <c r="AI44" s="175">
        <f t="shared" si="2"/>
        <v>0</v>
      </c>
    </row>
    <row r="45" spans="1:35" ht="16.8" customHeight="1" x14ac:dyDescent="0.25">
      <c r="A45" s="86">
        <f>ปพ.5!A42</f>
        <v>0</v>
      </c>
      <c r="B45" s="87">
        <f>ปพ.5!B42</f>
        <v>0</v>
      </c>
      <c r="C45" s="171">
        <f>ปพ.5!D42</f>
        <v>0</v>
      </c>
      <c r="D45" s="172"/>
      <c r="E45" s="172"/>
      <c r="F45" s="172"/>
      <c r="G45" s="172"/>
      <c r="H45" s="172"/>
      <c r="I45" s="172"/>
      <c r="J45" s="172"/>
      <c r="K45" s="172"/>
      <c r="L45" s="172"/>
      <c r="M45" s="172"/>
      <c r="N45" s="172"/>
      <c r="O45" s="172"/>
      <c r="P45" s="172"/>
      <c r="Q45" s="172"/>
      <c r="R45" s="172"/>
      <c r="S45" s="172"/>
      <c r="T45" s="172"/>
      <c r="U45" s="172"/>
      <c r="V45" s="172"/>
      <c r="W45" s="172"/>
      <c r="X45" s="172"/>
      <c r="Y45" s="172"/>
      <c r="Z45" s="172"/>
      <c r="AA45" s="172"/>
      <c r="AB45" s="172"/>
      <c r="AC45" s="172"/>
      <c r="AD45" s="172"/>
      <c r="AE45" s="172"/>
      <c r="AF45" s="172"/>
      <c r="AG45" s="173">
        <f t="shared" si="0"/>
        <v>0</v>
      </c>
      <c r="AH45" s="174">
        <f t="shared" si="1"/>
        <v>0</v>
      </c>
      <c r="AI45" s="175">
        <f t="shared" si="2"/>
        <v>0</v>
      </c>
    </row>
    <row r="46" spans="1:35" ht="16.8" customHeight="1" x14ac:dyDescent="0.25">
      <c r="A46" s="86">
        <f>ปพ.5!A43</f>
        <v>0</v>
      </c>
      <c r="B46" s="87">
        <f>ปพ.5!B43</f>
        <v>0</v>
      </c>
      <c r="C46" s="171">
        <f>ปพ.5!D43</f>
        <v>0</v>
      </c>
      <c r="D46" s="172"/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72"/>
      <c r="P46" s="172"/>
      <c r="Q46" s="172"/>
      <c r="R46" s="172"/>
      <c r="S46" s="172"/>
      <c r="T46" s="172"/>
      <c r="U46" s="172"/>
      <c r="V46" s="172"/>
      <c r="W46" s="172"/>
      <c r="X46" s="172"/>
      <c r="Y46" s="172"/>
      <c r="Z46" s="172"/>
      <c r="AA46" s="172"/>
      <c r="AB46" s="172"/>
      <c r="AC46" s="172"/>
      <c r="AD46" s="172"/>
      <c r="AE46" s="172"/>
      <c r="AF46" s="172"/>
      <c r="AG46" s="173">
        <f t="shared" si="0"/>
        <v>0</v>
      </c>
      <c r="AH46" s="174">
        <f t="shared" si="1"/>
        <v>0</v>
      </c>
      <c r="AI46" s="175">
        <f t="shared" si="2"/>
        <v>0</v>
      </c>
    </row>
    <row r="47" spans="1:35" ht="16.8" customHeight="1" x14ac:dyDescent="0.25">
      <c r="A47" s="86">
        <f>ปพ.5!A44</f>
        <v>0</v>
      </c>
      <c r="B47" s="87">
        <f>ปพ.5!B44</f>
        <v>0</v>
      </c>
      <c r="C47" s="171">
        <f>ปพ.5!D44</f>
        <v>0</v>
      </c>
      <c r="D47" s="172"/>
      <c r="E47" s="172"/>
      <c r="F47" s="172"/>
      <c r="G47" s="172"/>
      <c r="H47" s="172"/>
      <c r="I47" s="172"/>
      <c r="J47" s="172"/>
      <c r="K47" s="172"/>
      <c r="L47" s="172"/>
      <c r="M47" s="172"/>
      <c r="N47" s="172"/>
      <c r="O47" s="172"/>
      <c r="P47" s="172"/>
      <c r="Q47" s="172"/>
      <c r="R47" s="172"/>
      <c r="S47" s="172"/>
      <c r="T47" s="172"/>
      <c r="U47" s="172"/>
      <c r="V47" s="172"/>
      <c r="W47" s="172"/>
      <c r="X47" s="172"/>
      <c r="Y47" s="172"/>
      <c r="Z47" s="172"/>
      <c r="AA47" s="172"/>
      <c r="AB47" s="172"/>
      <c r="AC47" s="172"/>
      <c r="AD47" s="172"/>
      <c r="AE47" s="172"/>
      <c r="AF47" s="172"/>
      <c r="AG47" s="173">
        <f t="shared" si="0"/>
        <v>0</v>
      </c>
      <c r="AH47" s="174">
        <f t="shared" si="1"/>
        <v>0</v>
      </c>
      <c r="AI47" s="175">
        <f t="shared" si="2"/>
        <v>0</v>
      </c>
    </row>
    <row r="48" spans="1:35" ht="16.8" customHeight="1" x14ac:dyDescent="0.25">
      <c r="A48" s="86">
        <f>ปพ.5!A45</f>
        <v>0</v>
      </c>
      <c r="B48" s="87">
        <f>ปพ.5!B45</f>
        <v>0</v>
      </c>
      <c r="C48" s="171">
        <f>ปพ.5!D45</f>
        <v>0</v>
      </c>
      <c r="D48" s="172"/>
      <c r="E48" s="172"/>
      <c r="F48" s="172"/>
      <c r="G48" s="172"/>
      <c r="H48" s="172"/>
      <c r="I48" s="172"/>
      <c r="J48" s="172"/>
      <c r="K48" s="172"/>
      <c r="L48" s="172"/>
      <c r="M48" s="172"/>
      <c r="N48" s="172"/>
      <c r="O48" s="172"/>
      <c r="P48" s="172"/>
      <c r="Q48" s="172"/>
      <c r="R48" s="172"/>
      <c r="S48" s="172"/>
      <c r="T48" s="172"/>
      <c r="U48" s="172"/>
      <c r="V48" s="172"/>
      <c r="W48" s="172"/>
      <c r="X48" s="172"/>
      <c r="Y48" s="172"/>
      <c r="Z48" s="172"/>
      <c r="AA48" s="172"/>
      <c r="AB48" s="172"/>
      <c r="AC48" s="172"/>
      <c r="AD48" s="172"/>
      <c r="AE48" s="172"/>
      <c r="AF48" s="172"/>
      <c r="AG48" s="173">
        <f t="shared" si="0"/>
        <v>0</v>
      </c>
      <c r="AH48" s="174">
        <f t="shared" si="1"/>
        <v>0</v>
      </c>
      <c r="AI48" s="175">
        <f t="shared" si="2"/>
        <v>0</v>
      </c>
    </row>
    <row r="49" spans="1:35" ht="16.8" customHeight="1" x14ac:dyDescent="0.25">
      <c r="A49" s="86">
        <f>ปพ.5!A46</f>
        <v>0</v>
      </c>
      <c r="B49" s="87">
        <f>ปพ.5!B46</f>
        <v>0</v>
      </c>
      <c r="C49" s="171">
        <f>ปพ.5!D46</f>
        <v>0</v>
      </c>
      <c r="D49" s="172"/>
      <c r="E49" s="172"/>
      <c r="F49" s="172"/>
      <c r="G49" s="172"/>
      <c r="H49" s="172"/>
      <c r="I49" s="172"/>
      <c r="J49" s="172"/>
      <c r="K49" s="172"/>
      <c r="L49" s="172"/>
      <c r="M49" s="172"/>
      <c r="N49" s="172"/>
      <c r="O49" s="172"/>
      <c r="P49" s="172"/>
      <c r="Q49" s="172"/>
      <c r="R49" s="172"/>
      <c r="S49" s="172"/>
      <c r="T49" s="172"/>
      <c r="U49" s="172"/>
      <c r="V49" s="172"/>
      <c r="W49" s="172"/>
      <c r="X49" s="172"/>
      <c r="Y49" s="172"/>
      <c r="Z49" s="172"/>
      <c r="AA49" s="172"/>
      <c r="AB49" s="172"/>
      <c r="AC49" s="172"/>
      <c r="AD49" s="172"/>
      <c r="AE49" s="172"/>
      <c r="AF49" s="172"/>
      <c r="AG49" s="173">
        <f t="shared" si="0"/>
        <v>0</v>
      </c>
      <c r="AH49" s="174">
        <f t="shared" si="1"/>
        <v>0</v>
      </c>
      <c r="AI49" s="175">
        <f t="shared" si="2"/>
        <v>0</v>
      </c>
    </row>
    <row r="50" spans="1:35" ht="16.8" customHeight="1" x14ac:dyDescent="0.25">
      <c r="A50" s="86">
        <f>ปพ.5!A47</f>
        <v>0</v>
      </c>
      <c r="B50" s="87">
        <f>ปพ.5!B47</f>
        <v>0</v>
      </c>
      <c r="C50" s="171">
        <f>ปพ.5!D47</f>
        <v>0</v>
      </c>
      <c r="D50" s="172"/>
      <c r="E50" s="172"/>
      <c r="F50" s="172"/>
      <c r="G50" s="172"/>
      <c r="H50" s="172"/>
      <c r="I50" s="172"/>
      <c r="J50" s="172"/>
      <c r="K50" s="172"/>
      <c r="L50" s="172"/>
      <c r="M50" s="172"/>
      <c r="N50" s="172"/>
      <c r="O50" s="172"/>
      <c r="P50" s="172"/>
      <c r="Q50" s="172"/>
      <c r="R50" s="172"/>
      <c r="S50" s="172"/>
      <c r="T50" s="172"/>
      <c r="U50" s="172"/>
      <c r="V50" s="172"/>
      <c r="W50" s="172"/>
      <c r="X50" s="172"/>
      <c r="Y50" s="172"/>
      <c r="Z50" s="172"/>
      <c r="AA50" s="172"/>
      <c r="AB50" s="172"/>
      <c r="AC50" s="172"/>
      <c r="AD50" s="172"/>
      <c r="AE50" s="172"/>
      <c r="AF50" s="172"/>
      <c r="AG50" s="173">
        <f t="shared" si="0"/>
        <v>0</v>
      </c>
      <c r="AH50" s="174">
        <f t="shared" si="1"/>
        <v>0</v>
      </c>
      <c r="AI50" s="175">
        <f t="shared" si="2"/>
        <v>0</v>
      </c>
    </row>
    <row r="51" spans="1:35" ht="16.8" customHeight="1" x14ac:dyDescent="0.25">
      <c r="A51" s="86">
        <f>ปพ.5!A48</f>
        <v>0</v>
      </c>
      <c r="B51" s="87">
        <f>ปพ.5!B48</f>
        <v>0</v>
      </c>
      <c r="C51" s="171">
        <f>ปพ.5!D48</f>
        <v>0</v>
      </c>
      <c r="D51" s="172"/>
      <c r="E51" s="172"/>
      <c r="F51" s="172"/>
      <c r="G51" s="172"/>
      <c r="H51" s="172"/>
      <c r="I51" s="172"/>
      <c r="J51" s="172"/>
      <c r="K51" s="172"/>
      <c r="L51" s="172"/>
      <c r="M51" s="172"/>
      <c r="N51" s="172"/>
      <c r="O51" s="172"/>
      <c r="P51" s="172"/>
      <c r="Q51" s="172"/>
      <c r="R51" s="172"/>
      <c r="S51" s="172"/>
      <c r="T51" s="172"/>
      <c r="U51" s="172"/>
      <c r="V51" s="172"/>
      <c r="W51" s="172"/>
      <c r="X51" s="172"/>
      <c r="Y51" s="172"/>
      <c r="Z51" s="172"/>
      <c r="AA51" s="172"/>
      <c r="AB51" s="172"/>
      <c r="AC51" s="172"/>
      <c r="AD51" s="172"/>
      <c r="AE51" s="172"/>
      <c r="AF51" s="172"/>
      <c r="AG51" s="173">
        <f t="shared" si="0"/>
        <v>0</v>
      </c>
      <c r="AH51" s="174">
        <f t="shared" si="1"/>
        <v>0</v>
      </c>
      <c r="AI51" s="175">
        <f t="shared" si="2"/>
        <v>0</v>
      </c>
    </row>
    <row r="52" spans="1:35" ht="16.8" customHeight="1" x14ac:dyDescent="0.25">
      <c r="A52" s="86">
        <f>ปพ.5!A49</f>
        <v>0</v>
      </c>
      <c r="B52" s="87">
        <f>ปพ.5!B49</f>
        <v>0</v>
      </c>
      <c r="C52" s="171">
        <f>ปพ.5!D49</f>
        <v>0</v>
      </c>
      <c r="D52" s="172"/>
      <c r="E52" s="172"/>
      <c r="F52" s="172"/>
      <c r="G52" s="172"/>
      <c r="H52" s="172"/>
      <c r="I52" s="172"/>
      <c r="J52" s="172"/>
      <c r="K52" s="172"/>
      <c r="L52" s="172"/>
      <c r="M52" s="172"/>
      <c r="N52" s="172"/>
      <c r="O52" s="172"/>
      <c r="P52" s="172"/>
      <c r="Q52" s="172"/>
      <c r="R52" s="172"/>
      <c r="S52" s="172"/>
      <c r="T52" s="172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3">
        <f t="shared" si="0"/>
        <v>0</v>
      </c>
      <c r="AH52" s="174">
        <f t="shared" si="1"/>
        <v>0</v>
      </c>
      <c r="AI52" s="175">
        <f t="shared" si="2"/>
        <v>0</v>
      </c>
    </row>
    <row r="53" spans="1:35" ht="16.8" customHeight="1" x14ac:dyDescent="0.25">
      <c r="A53" s="86">
        <f>ปพ.5!A50</f>
        <v>0</v>
      </c>
      <c r="B53" s="87">
        <f>ปพ.5!B50</f>
        <v>0</v>
      </c>
      <c r="C53" s="171">
        <f>ปพ.5!D50</f>
        <v>0</v>
      </c>
      <c r="D53" s="172"/>
      <c r="E53" s="172"/>
      <c r="F53" s="172"/>
      <c r="G53" s="172"/>
      <c r="H53" s="172"/>
      <c r="I53" s="172"/>
      <c r="J53" s="172"/>
      <c r="K53" s="172"/>
      <c r="L53" s="172"/>
      <c r="M53" s="172"/>
      <c r="N53" s="172"/>
      <c r="O53" s="172"/>
      <c r="P53" s="172"/>
      <c r="Q53" s="172"/>
      <c r="R53" s="172"/>
      <c r="S53" s="172"/>
      <c r="T53" s="172"/>
      <c r="U53" s="172"/>
      <c r="V53" s="172"/>
      <c r="W53" s="172"/>
      <c r="X53" s="172"/>
      <c r="Y53" s="172"/>
      <c r="Z53" s="172"/>
      <c r="AA53" s="172"/>
      <c r="AB53" s="172"/>
      <c r="AC53" s="172"/>
      <c r="AD53" s="172"/>
      <c r="AE53" s="172"/>
      <c r="AF53" s="172"/>
      <c r="AG53" s="173">
        <f t="shared" si="0"/>
        <v>0</v>
      </c>
      <c r="AH53" s="174">
        <f t="shared" si="1"/>
        <v>0</v>
      </c>
      <c r="AI53" s="175">
        <f t="shared" si="2"/>
        <v>0</v>
      </c>
    </row>
    <row r="54" spans="1:35" ht="16.8" customHeight="1" x14ac:dyDescent="0.25">
      <c r="A54" s="86">
        <f>ปพ.5!A51</f>
        <v>0</v>
      </c>
      <c r="B54" s="87">
        <f>ปพ.5!B51</f>
        <v>0</v>
      </c>
      <c r="C54" s="171">
        <f>ปพ.5!D51</f>
        <v>0</v>
      </c>
      <c r="D54" s="172"/>
      <c r="E54" s="172"/>
      <c r="F54" s="172"/>
      <c r="G54" s="172"/>
      <c r="H54" s="172"/>
      <c r="I54" s="172"/>
      <c r="J54" s="172"/>
      <c r="K54" s="172"/>
      <c r="L54" s="172"/>
      <c r="M54" s="172"/>
      <c r="N54" s="172"/>
      <c r="O54" s="172"/>
      <c r="P54" s="172"/>
      <c r="Q54" s="172"/>
      <c r="R54" s="172"/>
      <c r="S54" s="172"/>
      <c r="T54" s="172"/>
      <c r="U54" s="172"/>
      <c r="V54" s="172"/>
      <c r="W54" s="172"/>
      <c r="X54" s="172"/>
      <c r="Y54" s="172"/>
      <c r="Z54" s="172"/>
      <c r="AA54" s="172"/>
      <c r="AB54" s="172"/>
      <c r="AC54" s="172"/>
      <c r="AD54" s="172"/>
      <c r="AE54" s="172"/>
      <c r="AF54" s="172"/>
      <c r="AG54" s="173">
        <f t="shared" si="0"/>
        <v>0</v>
      </c>
      <c r="AH54" s="174">
        <f t="shared" si="1"/>
        <v>0</v>
      </c>
      <c r="AI54" s="175">
        <f t="shared" si="2"/>
        <v>0</v>
      </c>
    </row>
    <row r="55" spans="1:35" ht="16.8" customHeight="1" x14ac:dyDescent="0.25">
      <c r="A55" s="86">
        <f>ปพ.5!A52</f>
        <v>0</v>
      </c>
      <c r="B55" s="87">
        <f>ปพ.5!B52</f>
        <v>0</v>
      </c>
      <c r="C55" s="171">
        <f>ปพ.5!D52</f>
        <v>0</v>
      </c>
      <c r="D55" s="172"/>
      <c r="E55" s="172"/>
      <c r="F55" s="172"/>
      <c r="G55" s="172"/>
      <c r="H55" s="172"/>
      <c r="I55" s="172"/>
      <c r="J55" s="172"/>
      <c r="K55" s="172"/>
      <c r="L55" s="172"/>
      <c r="M55" s="172"/>
      <c r="N55" s="172"/>
      <c r="O55" s="172"/>
      <c r="P55" s="172"/>
      <c r="Q55" s="172"/>
      <c r="R55" s="172"/>
      <c r="S55" s="172"/>
      <c r="T55" s="172"/>
      <c r="U55" s="172"/>
      <c r="V55" s="172"/>
      <c r="W55" s="172"/>
      <c r="X55" s="172"/>
      <c r="Y55" s="172"/>
      <c r="Z55" s="172"/>
      <c r="AA55" s="172"/>
      <c r="AB55" s="172"/>
      <c r="AC55" s="172"/>
      <c r="AD55" s="172"/>
      <c r="AE55" s="172"/>
      <c r="AF55" s="172"/>
      <c r="AG55" s="173">
        <f t="shared" si="0"/>
        <v>0</v>
      </c>
      <c r="AH55" s="174">
        <f t="shared" si="1"/>
        <v>0</v>
      </c>
      <c r="AI55" s="175">
        <f t="shared" si="2"/>
        <v>0</v>
      </c>
    </row>
    <row r="56" spans="1:35" ht="24.6" x14ac:dyDescent="0.25">
      <c r="A56" s="411"/>
      <c r="B56" s="412"/>
      <c r="C56" s="176" t="s">
        <v>106</v>
      </c>
      <c r="D56" s="177">
        <f t="shared" ref="D56:AF56" si="3">COUNTIF(D10:D55,"ขาด")</f>
        <v>0</v>
      </c>
      <c r="E56" s="177">
        <f t="shared" si="3"/>
        <v>0</v>
      </c>
      <c r="F56" s="177">
        <f t="shared" si="3"/>
        <v>0</v>
      </c>
      <c r="G56" s="177">
        <f t="shared" si="3"/>
        <v>0</v>
      </c>
      <c r="H56" s="177">
        <f t="shared" si="3"/>
        <v>0</v>
      </c>
      <c r="I56" s="177">
        <f t="shared" si="3"/>
        <v>0</v>
      </c>
      <c r="J56" s="177">
        <f t="shared" si="3"/>
        <v>0</v>
      </c>
      <c r="K56" s="177">
        <f t="shared" si="3"/>
        <v>0</v>
      </c>
      <c r="L56" s="177">
        <f t="shared" si="3"/>
        <v>0</v>
      </c>
      <c r="M56" s="177">
        <f t="shared" si="3"/>
        <v>0</v>
      </c>
      <c r="N56" s="177">
        <f t="shared" si="3"/>
        <v>0</v>
      </c>
      <c r="O56" s="177">
        <f t="shared" si="3"/>
        <v>0</v>
      </c>
      <c r="P56" s="177">
        <f t="shared" si="3"/>
        <v>0</v>
      </c>
      <c r="Q56" s="177">
        <f t="shared" si="3"/>
        <v>0</v>
      </c>
      <c r="R56" s="177">
        <f t="shared" si="3"/>
        <v>0</v>
      </c>
      <c r="S56" s="177">
        <f t="shared" si="3"/>
        <v>0</v>
      </c>
      <c r="T56" s="177">
        <f t="shared" si="3"/>
        <v>0</v>
      </c>
      <c r="U56" s="177">
        <f t="shared" si="3"/>
        <v>0</v>
      </c>
      <c r="V56" s="177">
        <f t="shared" si="3"/>
        <v>0</v>
      </c>
      <c r="W56" s="177">
        <f t="shared" si="3"/>
        <v>0</v>
      </c>
      <c r="X56" s="177">
        <f t="shared" si="3"/>
        <v>0</v>
      </c>
      <c r="Y56" s="177">
        <f t="shared" si="3"/>
        <v>0</v>
      </c>
      <c r="Z56" s="177">
        <f t="shared" si="3"/>
        <v>0</v>
      </c>
      <c r="AA56" s="177">
        <f t="shared" si="3"/>
        <v>0</v>
      </c>
      <c r="AB56" s="177">
        <f t="shared" si="3"/>
        <v>0</v>
      </c>
      <c r="AC56" s="177">
        <f t="shared" si="3"/>
        <v>0</v>
      </c>
      <c r="AD56" s="177">
        <f t="shared" si="3"/>
        <v>0</v>
      </c>
      <c r="AE56" s="177">
        <f t="shared" si="3"/>
        <v>0</v>
      </c>
      <c r="AF56" s="177">
        <f t="shared" si="3"/>
        <v>0</v>
      </c>
      <c r="AG56" s="414"/>
      <c r="AH56" s="415"/>
      <c r="AI56" s="415"/>
    </row>
    <row r="57" spans="1:35" ht="24.6" x14ac:dyDescent="0.25">
      <c r="A57" s="276"/>
      <c r="B57" s="413"/>
      <c r="C57" s="178" t="s">
        <v>107</v>
      </c>
      <c r="D57" s="179">
        <f t="shared" ref="D57:AF57" si="4">COUNTIF(D10:D55,"ลา")</f>
        <v>0</v>
      </c>
      <c r="E57" s="179">
        <f t="shared" si="4"/>
        <v>0</v>
      </c>
      <c r="F57" s="179">
        <f t="shared" si="4"/>
        <v>0</v>
      </c>
      <c r="G57" s="179">
        <f t="shared" si="4"/>
        <v>0</v>
      </c>
      <c r="H57" s="179">
        <f t="shared" si="4"/>
        <v>0</v>
      </c>
      <c r="I57" s="179">
        <f t="shared" si="4"/>
        <v>0</v>
      </c>
      <c r="J57" s="179">
        <f t="shared" si="4"/>
        <v>0</v>
      </c>
      <c r="K57" s="179">
        <f t="shared" si="4"/>
        <v>0</v>
      </c>
      <c r="L57" s="179">
        <f t="shared" si="4"/>
        <v>0</v>
      </c>
      <c r="M57" s="179">
        <f t="shared" si="4"/>
        <v>0</v>
      </c>
      <c r="N57" s="179">
        <f t="shared" si="4"/>
        <v>0</v>
      </c>
      <c r="O57" s="179">
        <f t="shared" si="4"/>
        <v>0</v>
      </c>
      <c r="P57" s="179">
        <f t="shared" si="4"/>
        <v>0</v>
      </c>
      <c r="Q57" s="179">
        <f t="shared" si="4"/>
        <v>0</v>
      </c>
      <c r="R57" s="179">
        <f t="shared" si="4"/>
        <v>0</v>
      </c>
      <c r="S57" s="179">
        <f t="shared" si="4"/>
        <v>0</v>
      </c>
      <c r="T57" s="179">
        <f t="shared" si="4"/>
        <v>0</v>
      </c>
      <c r="U57" s="179">
        <f t="shared" si="4"/>
        <v>0</v>
      </c>
      <c r="V57" s="179">
        <f t="shared" si="4"/>
        <v>0</v>
      </c>
      <c r="W57" s="179">
        <f t="shared" si="4"/>
        <v>0</v>
      </c>
      <c r="X57" s="179">
        <f t="shared" si="4"/>
        <v>0</v>
      </c>
      <c r="Y57" s="179">
        <f t="shared" si="4"/>
        <v>0</v>
      </c>
      <c r="Z57" s="179">
        <f t="shared" si="4"/>
        <v>0</v>
      </c>
      <c r="AA57" s="179">
        <f t="shared" si="4"/>
        <v>0</v>
      </c>
      <c r="AB57" s="179">
        <f t="shared" si="4"/>
        <v>0</v>
      </c>
      <c r="AC57" s="179">
        <f t="shared" si="4"/>
        <v>0</v>
      </c>
      <c r="AD57" s="179">
        <f t="shared" si="4"/>
        <v>0</v>
      </c>
      <c r="AE57" s="179">
        <f t="shared" si="4"/>
        <v>0</v>
      </c>
      <c r="AF57" s="179">
        <f t="shared" si="4"/>
        <v>0</v>
      </c>
      <c r="AG57" s="416"/>
      <c r="AH57" s="406"/>
      <c r="AI57" s="406"/>
    </row>
    <row r="58" spans="1:35" ht="24.6" x14ac:dyDescent="0.25">
      <c r="A58" s="276"/>
      <c r="B58" s="413"/>
      <c r="C58" s="181" t="s">
        <v>105</v>
      </c>
      <c r="D58" s="182">
        <f t="shared" ref="D58:AF58" si="5">COUNTIF(D10:D55,"มา")</f>
        <v>0</v>
      </c>
      <c r="E58" s="182">
        <f t="shared" si="5"/>
        <v>0</v>
      </c>
      <c r="F58" s="182">
        <f t="shared" si="5"/>
        <v>0</v>
      </c>
      <c r="G58" s="182">
        <f t="shared" si="5"/>
        <v>0</v>
      </c>
      <c r="H58" s="182">
        <f t="shared" si="5"/>
        <v>0</v>
      </c>
      <c r="I58" s="182">
        <f t="shared" si="5"/>
        <v>0</v>
      </c>
      <c r="J58" s="182">
        <f t="shared" si="5"/>
        <v>0</v>
      </c>
      <c r="K58" s="182">
        <f t="shared" si="5"/>
        <v>0</v>
      </c>
      <c r="L58" s="182">
        <f t="shared" si="5"/>
        <v>0</v>
      </c>
      <c r="M58" s="182">
        <f t="shared" si="5"/>
        <v>0</v>
      </c>
      <c r="N58" s="182">
        <f t="shared" si="5"/>
        <v>0</v>
      </c>
      <c r="O58" s="182">
        <f t="shared" si="5"/>
        <v>0</v>
      </c>
      <c r="P58" s="182">
        <f t="shared" si="5"/>
        <v>0</v>
      </c>
      <c r="Q58" s="182">
        <f t="shared" si="5"/>
        <v>0</v>
      </c>
      <c r="R58" s="182">
        <f t="shared" si="5"/>
        <v>0</v>
      </c>
      <c r="S58" s="182">
        <f t="shared" si="5"/>
        <v>0</v>
      </c>
      <c r="T58" s="182">
        <f t="shared" si="5"/>
        <v>0</v>
      </c>
      <c r="U58" s="182">
        <f t="shared" si="5"/>
        <v>0</v>
      </c>
      <c r="V58" s="182">
        <f t="shared" si="5"/>
        <v>0</v>
      </c>
      <c r="W58" s="182">
        <f t="shared" si="5"/>
        <v>0</v>
      </c>
      <c r="X58" s="182">
        <f t="shared" si="5"/>
        <v>0</v>
      </c>
      <c r="Y58" s="182">
        <f t="shared" si="5"/>
        <v>0</v>
      </c>
      <c r="Z58" s="182">
        <f t="shared" si="5"/>
        <v>0</v>
      </c>
      <c r="AA58" s="182">
        <f t="shared" si="5"/>
        <v>0</v>
      </c>
      <c r="AB58" s="182">
        <f t="shared" si="5"/>
        <v>0</v>
      </c>
      <c r="AC58" s="182">
        <f t="shared" si="5"/>
        <v>0</v>
      </c>
      <c r="AD58" s="182">
        <f t="shared" si="5"/>
        <v>0</v>
      </c>
      <c r="AE58" s="182">
        <f t="shared" si="5"/>
        <v>0</v>
      </c>
      <c r="AF58" s="182">
        <f t="shared" si="5"/>
        <v>0</v>
      </c>
      <c r="AG58" s="416"/>
      <c r="AH58" s="406"/>
      <c r="AI58" s="406"/>
    </row>
    <row r="59" spans="1:35" ht="24.6" x14ac:dyDescent="0.25">
      <c r="A59" s="23"/>
      <c r="B59" s="183"/>
      <c r="C59" s="184"/>
      <c r="D59" s="185" t="s">
        <v>124</v>
      </c>
      <c r="E59" s="185" t="s">
        <v>125</v>
      </c>
      <c r="F59" s="185" t="s">
        <v>126</v>
      </c>
      <c r="G59" s="185" t="s">
        <v>127</v>
      </c>
      <c r="H59" s="185" t="s">
        <v>128</v>
      </c>
      <c r="I59" s="186"/>
      <c r="J59" s="186"/>
      <c r="K59" s="186"/>
    </row>
    <row r="60" spans="1:35" ht="22.5" customHeight="1" x14ac:dyDescent="0.25">
      <c r="A60" s="11"/>
      <c r="B60" s="11"/>
      <c r="C60" s="11"/>
      <c r="D60" s="180">
        <f>COUNTIF(D9:AF9,"จ.")</f>
        <v>0</v>
      </c>
      <c r="E60" s="180">
        <f>COUNTIF(D9:AF9,"อ.")</f>
        <v>0</v>
      </c>
      <c r="F60" s="180">
        <f>COUNTIF(D9:AF9,"พ.")</f>
        <v>0</v>
      </c>
      <c r="G60" s="180">
        <f>COUNTIF(D9:AF9,"พฤ.")</f>
        <v>0</v>
      </c>
      <c r="H60" s="180">
        <f>COUNTIF(D9:AF9,"ศ.")</f>
        <v>0</v>
      </c>
      <c r="I60" s="187">
        <f>SUM(D60:H60)</f>
        <v>0</v>
      </c>
      <c r="AE60" s="417"/>
      <c r="AF60" s="417"/>
      <c r="AG60" s="417"/>
      <c r="AH60" s="417"/>
      <c r="AI60" s="417"/>
    </row>
    <row r="61" spans="1:35" ht="22.5" customHeight="1" x14ac:dyDescent="0.25">
      <c r="A61" s="11"/>
      <c r="B61" s="11"/>
      <c r="C61" s="11"/>
      <c r="AE61" s="406"/>
      <c r="AF61" s="406"/>
      <c r="AG61" s="406"/>
      <c r="AH61" s="406"/>
      <c r="AI61" s="406"/>
    </row>
    <row r="62" spans="1:35" ht="22.5" customHeight="1" x14ac:dyDescent="0.25">
      <c r="A62" s="11"/>
      <c r="B62" s="11"/>
      <c r="C62" s="11"/>
      <c r="AE62" s="406"/>
      <c r="AF62" s="406"/>
      <c r="AG62" s="406"/>
      <c r="AH62" s="406"/>
      <c r="AI62" s="406"/>
    </row>
    <row r="63" spans="1:35" ht="27" x14ac:dyDescent="0.25">
      <c r="A63" s="11"/>
      <c r="B63" s="11"/>
      <c r="C63" s="11"/>
    </row>
    <row r="64" spans="1:35" ht="27" x14ac:dyDescent="0.25">
      <c r="A64" s="11"/>
      <c r="B64" s="11"/>
      <c r="C64" s="11"/>
    </row>
    <row r="65" spans="1:3" ht="27" x14ac:dyDescent="0.25">
      <c r="A65" s="11"/>
      <c r="B65" s="11"/>
      <c r="C65" s="11"/>
    </row>
    <row r="66" spans="1:3" ht="27" x14ac:dyDescent="0.25">
      <c r="A66" s="11"/>
      <c r="B66" s="11"/>
      <c r="C66" s="11"/>
    </row>
    <row r="67" spans="1:3" ht="27" x14ac:dyDescent="0.25">
      <c r="A67" s="11"/>
      <c r="B67" s="11"/>
      <c r="C67" s="11"/>
    </row>
    <row r="68" spans="1:3" ht="27" x14ac:dyDescent="0.25">
      <c r="A68" s="11"/>
      <c r="B68" s="11"/>
      <c r="C68" s="11"/>
    </row>
    <row r="69" spans="1:3" ht="27" x14ac:dyDescent="0.25">
      <c r="A69" s="11"/>
      <c r="B69" s="11"/>
      <c r="C69" s="11"/>
    </row>
    <row r="70" spans="1:3" ht="27" x14ac:dyDescent="0.25">
      <c r="A70" s="11"/>
      <c r="B70" s="11"/>
      <c r="C70" s="11"/>
    </row>
    <row r="71" spans="1:3" ht="27" x14ac:dyDescent="0.25">
      <c r="A71" s="11"/>
      <c r="B71" s="11"/>
      <c r="C71" s="11"/>
    </row>
    <row r="72" spans="1:3" ht="27" x14ac:dyDescent="0.25">
      <c r="A72" s="11"/>
      <c r="B72" s="11"/>
      <c r="C72" s="11"/>
    </row>
  </sheetData>
  <sheetProtection algorithmName="SHA-512" hashValue="IEEn8atFkhS5UCszmrZ3MNl02QDRjMmybkSuMTkCdztIwKdCB1DfcXLmVg2QfGyWS6Kj4pjtZm0QIROI2nezqw==" saltValue="mNW7JM+mBFH9O06mqMxUIw==" spinCount="100000" sheet="1" objects="1" scenarios="1"/>
  <dataConsolidate/>
  <mergeCells count="23">
    <mergeCell ref="G4:S4"/>
    <mergeCell ref="T2:AI2"/>
    <mergeCell ref="T3:AI3"/>
    <mergeCell ref="AC4:AI4"/>
    <mergeCell ref="D5:S7"/>
    <mergeCell ref="T5:AI7"/>
    <mergeCell ref="T4:AB4"/>
    <mergeCell ref="T1:AI1"/>
    <mergeCell ref="AE62:AI62"/>
    <mergeCell ref="AH8:AH9"/>
    <mergeCell ref="AI8:AI9"/>
    <mergeCell ref="A56:B58"/>
    <mergeCell ref="AG56:AI58"/>
    <mergeCell ref="AE60:AI60"/>
    <mergeCell ref="AE61:AI61"/>
    <mergeCell ref="A5:A9"/>
    <mergeCell ref="B5:B9"/>
    <mergeCell ref="C5:C9"/>
    <mergeCell ref="AG8:AG9"/>
    <mergeCell ref="A1:S1"/>
    <mergeCell ref="A2:S2"/>
    <mergeCell ref="A3:S3"/>
    <mergeCell ref="A4:F4"/>
  </mergeCells>
  <conditionalFormatting sqref="D10:AF55">
    <cfRule type="containsText" dxfId="8" priority="1" operator="containsText" text="ลา">
      <formula>NOT(ISERROR(SEARCH("ลา",D10)))</formula>
    </cfRule>
    <cfRule type="containsText" dxfId="7" priority="2" operator="containsText" text="ขาด">
      <formula>NOT(ISERROR(SEARCH("ขาด",D10)))</formula>
    </cfRule>
    <cfRule type="containsText" dxfId="6" priority="3" operator="containsText" text="มา">
      <formula>NOT(ISERROR(SEARCH("มา",D10)))</formula>
    </cfRule>
  </conditionalFormatting>
  <dataValidations count="2">
    <dataValidation type="list" allowBlank="1" showInputMessage="1" showErrorMessage="1" sqref="D10:AF55" xr:uid="{00000000-0002-0000-0E00-000000000000}">
      <formula1>"ขาด,ลา,มา"</formula1>
    </dataValidation>
    <dataValidation type="list" allowBlank="1" showInputMessage="1" showErrorMessage="1" sqref="D9:AF9" xr:uid="{00000000-0002-0000-0E00-000001000000}">
      <formula1>"จ.,อ.,พ.,พฤ.,ศ."</formula1>
    </dataValidation>
  </dataValidations>
  <pageMargins left="0.9055118110236221" right="0.70866141732283472" top="0.74803149606299213" bottom="0.74803149606299213" header="0.31496062992125984" footer="0.31496062992125984"/>
  <pageSetup paperSize="5" scale="7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K72"/>
  <sheetViews>
    <sheetView showZeros="0" view="pageBreakPreview" zoomScaleNormal="100" zoomScaleSheetLayoutView="10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P17" sqref="P17"/>
    </sheetView>
  </sheetViews>
  <sheetFormatPr defaultColWidth="9" defaultRowHeight="21" x14ac:dyDescent="0.25"/>
  <cols>
    <col min="1" max="1" width="4.69921875" style="12" customWidth="1"/>
    <col min="2" max="2" width="10" style="12" customWidth="1"/>
    <col min="3" max="3" width="25.69921875" style="12" customWidth="1"/>
    <col min="4" max="34" width="4" style="180" customWidth="1"/>
    <col min="35" max="35" width="4.69921875" style="180" customWidth="1"/>
    <col min="36" max="37" width="4.69921875" style="20" customWidth="1"/>
    <col min="38" max="16384" width="9" style="12"/>
  </cols>
  <sheetData>
    <row r="1" spans="1:37" ht="30" x14ac:dyDescent="0.25">
      <c r="A1" s="429" t="s">
        <v>3</v>
      </c>
      <c r="B1" s="429"/>
      <c r="C1" s="429"/>
      <c r="D1" s="429"/>
      <c r="E1" s="429"/>
      <c r="F1" s="429"/>
      <c r="G1" s="429"/>
      <c r="H1" s="429"/>
      <c r="I1" s="429"/>
      <c r="J1" s="429"/>
      <c r="K1" s="429"/>
      <c r="L1" s="429"/>
      <c r="M1" s="429"/>
      <c r="N1" s="429"/>
      <c r="O1" s="429"/>
      <c r="P1" s="429"/>
      <c r="Q1" s="429"/>
      <c r="R1" s="429"/>
      <c r="S1" s="429"/>
      <c r="T1" s="429"/>
      <c r="U1" s="429"/>
      <c r="V1" s="429"/>
      <c r="W1" s="429"/>
      <c r="X1" s="429"/>
      <c r="Y1" s="429"/>
      <c r="Z1" s="429"/>
      <c r="AA1" s="429"/>
      <c r="AB1" s="429"/>
      <c r="AC1" s="429"/>
      <c r="AD1" s="429"/>
      <c r="AE1" s="429"/>
      <c r="AF1" s="429"/>
      <c r="AG1" s="429"/>
      <c r="AH1" s="429"/>
      <c r="AI1" s="429"/>
      <c r="AJ1" s="429"/>
      <c r="AK1" s="429"/>
    </row>
    <row r="2" spans="1:37" ht="24.6" x14ac:dyDescent="0.25">
      <c r="A2" s="430" t="s">
        <v>5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  <c r="R2" s="430"/>
      <c r="S2" s="430"/>
      <c r="T2" s="430"/>
      <c r="U2" s="430"/>
      <c r="V2" s="430"/>
      <c r="W2" s="430"/>
      <c r="X2" s="430"/>
      <c r="Y2" s="430"/>
      <c r="Z2" s="430"/>
      <c r="AA2" s="430"/>
      <c r="AB2" s="430"/>
      <c r="AC2" s="430"/>
      <c r="AD2" s="430"/>
      <c r="AE2" s="430"/>
      <c r="AF2" s="430"/>
      <c r="AG2" s="430"/>
      <c r="AH2" s="430"/>
      <c r="AI2" s="430"/>
      <c r="AJ2" s="430"/>
      <c r="AK2" s="430"/>
    </row>
    <row r="3" spans="1:37" ht="24.6" x14ac:dyDescent="0.25">
      <c r="A3" s="430" t="str">
        <f>"แบบบันทึกการเข้าเรียนกลุ่มสาระการเรียนรู้"&amp;" "&amp;ข้อมูลพื้นฐาน!B7&amp;"  รหัสรายวิชา "&amp;ข้อมูลพื้นฐาน!B8&amp;" รายวิชา "&amp;ข้อมูลพื้นฐาน!B9&amp;"   "&amp;ข้อมูลพื้นฐาน!B5</f>
        <v xml:space="preserve">แบบบันทึกการเข้าเรียนกลุ่มสาระการเรียนรู้   รหัสรายวิชา  รายวิชา    ปีการศึกษา </v>
      </c>
      <c r="B3" s="430"/>
      <c r="C3" s="430"/>
      <c r="D3" s="430"/>
      <c r="E3" s="430"/>
      <c r="F3" s="430"/>
      <c r="G3" s="430"/>
      <c r="H3" s="430"/>
      <c r="I3" s="430"/>
      <c r="J3" s="430"/>
      <c r="K3" s="430"/>
      <c r="L3" s="430"/>
      <c r="M3" s="430"/>
      <c r="N3" s="430"/>
      <c r="O3" s="430"/>
      <c r="P3" s="430"/>
      <c r="Q3" s="430"/>
      <c r="R3" s="430"/>
      <c r="S3" s="430"/>
      <c r="T3" s="430"/>
      <c r="U3" s="430"/>
      <c r="V3" s="430"/>
      <c r="W3" s="430"/>
      <c r="X3" s="430"/>
      <c r="Y3" s="430"/>
      <c r="Z3" s="430"/>
      <c r="AA3" s="430"/>
      <c r="AB3" s="430"/>
      <c r="AC3" s="430"/>
      <c r="AD3" s="430"/>
      <c r="AE3" s="430"/>
      <c r="AF3" s="430"/>
      <c r="AG3" s="430"/>
      <c r="AH3" s="430"/>
      <c r="AI3" s="430"/>
      <c r="AJ3" s="430"/>
      <c r="AK3" s="430"/>
    </row>
    <row r="4" spans="1:37" ht="24.6" x14ac:dyDescent="0.25">
      <c r="A4" s="441" t="str">
        <f>ข้อมูลพื้นฐาน!B6&amp;"  "</f>
        <v xml:space="preserve">ชั้นประถมศึกษาปีที่   </v>
      </c>
      <c r="B4" s="441"/>
      <c r="C4" s="441"/>
      <c r="D4" s="441"/>
      <c r="E4" s="441"/>
      <c r="F4" s="441"/>
      <c r="G4" s="442" t="str">
        <f>"  ครูผู้สอน "&amp;ข้อมูลพื้นฐาน!B11</f>
        <v xml:space="preserve">  ครูผู้สอน </v>
      </c>
      <c r="H4" s="442"/>
      <c r="I4" s="442"/>
      <c r="J4" s="442"/>
      <c r="K4" s="442"/>
      <c r="L4" s="442"/>
      <c r="M4" s="442"/>
      <c r="N4" s="442"/>
      <c r="O4" s="442"/>
      <c r="P4" s="442"/>
      <c r="Q4" s="442"/>
      <c r="R4" s="442"/>
      <c r="S4" s="442"/>
      <c r="T4" s="441"/>
      <c r="U4" s="441"/>
      <c r="V4" s="441"/>
      <c r="W4" s="441"/>
      <c r="X4" s="441"/>
      <c r="Y4" s="441"/>
      <c r="Z4" s="441"/>
      <c r="AA4" s="441"/>
      <c r="AB4" s="441"/>
      <c r="AC4" s="440"/>
      <c r="AD4" s="440"/>
      <c r="AE4" s="440"/>
      <c r="AF4" s="440"/>
      <c r="AG4" s="440"/>
      <c r="AH4" s="440"/>
      <c r="AI4" s="440"/>
      <c r="AJ4" s="440"/>
      <c r="AK4" s="440"/>
    </row>
    <row r="5" spans="1:37" ht="14.25" customHeight="1" x14ac:dyDescent="0.25">
      <c r="A5" s="418" t="s">
        <v>44</v>
      </c>
      <c r="B5" s="421" t="s">
        <v>47</v>
      </c>
      <c r="C5" s="424" t="s">
        <v>49</v>
      </c>
      <c r="D5" s="431" t="s">
        <v>134</v>
      </c>
      <c r="E5" s="432"/>
      <c r="F5" s="432"/>
      <c r="G5" s="432"/>
      <c r="H5" s="432"/>
      <c r="I5" s="432"/>
      <c r="J5" s="432"/>
      <c r="K5" s="432"/>
      <c r="L5" s="432"/>
      <c r="M5" s="432"/>
      <c r="N5" s="432"/>
      <c r="O5" s="432"/>
      <c r="P5" s="432"/>
      <c r="Q5" s="432"/>
      <c r="R5" s="432"/>
      <c r="S5" s="432"/>
      <c r="T5" s="431" t="s">
        <v>134</v>
      </c>
      <c r="U5" s="432"/>
      <c r="V5" s="432"/>
      <c r="W5" s="432"/>
      <c r="X5" s="432"/>
      <c r="Y5" s="432"/>
      <c r="Z5" s="432"/>
      <c r="AA5" s="432"/>
      <c r="AB5" s="432"/>
      <c r="AC5" s="432"/>
      <c r="AD5" s="432"/>
      <c r="AE5" s="432"/>
      <c r="AF5" s="432"/>
      <c r="AG5" s="432"/>
      <c r="AH5" s="432"/>
      <c r="AI5" s="432"/>
      <c r="AJ5" s="432"/>
      <c r="AK5" s="437"/>
    </row>
    <row r="6" spans="1:37" ht="14.25" customHeight="1" x14ac:dyDescent="0.25">
      <c r="A6" s="419"/>
      <c r="B6" s="422"/>
      <c r="C6" s="425"/>
      <c r="D6" s="433"/>
      <c r="E6" s="434"/>
      <c r="F6" s="434"/>
      <c r="G6" s="434"/>
      <c r="H6" s="434"/>
      <c r="I6" s="434"/>
      <c r="J6" s="434"/>
      <c r="K6" s="434"/>
      <c r="L6" s="434"/>
      <c r="M6" s="434"/>
      <c r="N6" s="434"/>
      <c r="O6" s="434"/>
      <c r="P6" s="434"/>
      <c r="Q6" s="434"/>
      <c r="R6" s="434"/>
      <c r="S6" s="434"/>
      <c r="T6" s="433"/>
      <c r="U6" s="434"/>
      <c r="V6" s="434"/>
      <c r="W6" s="434"/>
      <c r="X6" s="434"/>
      <c r="Y6" s="434"/>
      <c r="Z6" s="434"/>
      <c r="AA6" s="434"/>
      <c r="AB6" s="434"/>
      <c r="AC6" s="434"/>
      <c r="AD6" s="434"/>
      <c r="AE6" s="434"/>
      <c r="AF6" s="434"/>
      <c r="AG6" s="434"/>
      <c r="AH6" s="434"/>
      <c r="AI6" s="434"/>
      <c r="AJ6" s="434"/>
      <c r="AK6" s="438"/>
    </row>
    <row r="7" spans="1:37" ht="18.75" customHeight="1" x14ac:dyDescent="0.25">
      <c r="A7" s="419"/>
      <c r="B7" s="422"/>
      <c r="C7" s="425"/>
      <c r="D7" s="435"/>
      <c r="E7" s="436"/>
      <c r="F7" s="436"/>
      <c r="G7" s="436"/>
      <c r="H7" s="436"/>
      <c r="I7" s="436"/>
      <c r="J7" s="436"/>
      <c r="K7" s="436"/>
      <c r="L7" s="436"/>
      <c r="M7" s="436"/>
      <c r="N7" s="436"/>
      <c r="O7" s="436"/>
      <c r="P7" s="436"/>
      <c r="Q7" s="436"/>
      <c r="R7" s="436"/>
      <c r="S7" s="436"/>
      <c r="T7" s="435"/>
      <c r="U7" s="436"/>
      <c r="V7" s="436"/>
      <c r="W7" s="436"/>
      <c r="X7" s="436"/>
      <c r="Y7" s="436"/>
      <c r="Z7" s="436"/>
      <c r="AA7" s="436"/>
      <c r="AB7" s="436"/>
      <c r="AC7" s="436"/>
      <c r="AD7" s="436"/>
      <c r="AE7" s="436"/>
      <c r="AF7" s="436"/>
      <c r="AG7" s="436"/>
      <c r="AH7" s="436"/>
      <c r="AI7" s="436"/>
      <c r="AJ7" s="436"/>
      <c r="AK7" s="439"/>
    </row>
    <row r="8" spans="1:37" ht="18.75" customHeight="1" x14ac:dyDescent="0.25">
      <c r="A8" s="419"/>
      <c r="B8" s="422"/>
      <c r="C8" s="425"/>
      <c r="D8" s="84">
        <v>1</v>
      </c>
      <c r="E8" s="84">
        <v>2</v>
      </c>
      <c r="F8" s="84">
        <v>3</v>
      </c>
      <c r="G8" s="84">
        <v>4</v>
      </c>
      <c r="H8" s="84">
        <v>5</v>
      </c>
      <c r="I8" s="84">
        <v>6</v>
      </c>
      <c r="J8" s="84">
        <v>7</v>
      </c>
      <c r="K8" s="84">
        <v>8</v>
      </c>
      <c r="L8" s="84">
        <v>9</v>
      </c>
      <c r="M8" s="84">
        <v>10</v>
      </c>
      <c r="N8" s="84">
        <v>11</v>
      </c>
      <c r="O8" s="84">
        <v>12</v>
      </c>
      <c r="P8" s="84">
        <v>13</v>
      </c>
      <c r="Q8" s="84">
        <v>14</v>
      </c>
      <c r="R8" s="84">
        <v>15</v>
      </c>
      <c r="S8" s="84">
        <v>16</v>
      </c>
      <c r="T8" s="84">
        <v>17</v>
      </c>
      <c r="U8" s="84">
        <v>18</v>
      </c>
      <c r="V8" s="84">
        <v>19</v>
      </c>
      <c r="W8" s="84">
        <v>20</v>
      </c>
      <c r="X8" s="84">
        <v>21</v>
      </c>
      <c r="Y8" s="84">
        <v>22</v>
      </c>
      <c r="Z8" s="84">
        <v>23</v>
      </c>
      <c r="AA8" s="84">
        <v>24</v>
      </c>
      <c r="AB8" s="84">
        <v>25</v>
      </c>
      <c r="AC8" s="84">
        <v>26</v>
      </c>
      <c r="AD8" s="84">
        <v>27</v>
      </c>
      <c r="AE8" s="84">
        <v>28</v>
      </c>
      <c r="AF8" s="84">
        <v>29</v>
      </c>
      <c r="AG8" s="84">
        <v>30</v>
      </c>
      <c r="AH8" s="84">
        <v>31</v>
      </c>
      <c r="AI8" s="427" t="s">
        <v>106</v>
      </c>
      <c r="AJ8" s="407" t="s">
        <v>107</v>
      </c>
      <c r="AK8" s="409" t="s">
        <v>105</v>
      </c>
    </row>
    <row r="9" spans="1:37" ht="18.75" customHeight="1" x14ac:dyDescent="0.25">
      <c r="A9" s="420"/>
      <c r="B9" s="423"/>
      <c r="C9" s="426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E9" s="170"/>
      <c r="AF9" s="170"/>
      <c r="AG9" s="170"/>
      <c r="AH9" s="170"/>
      <c r="AI9" s="428"/>
      <c r="AJ9" s="408"/>
      <c r="AK9" s="410"/>
    </row>
    <row r="10" spans="1:37" ht="16.8" customHeight="1" x14ac:dyDescent="0.25">
      <c r="A10" s="86">
        <f>ปพ.5!A7</f>
        <v>0</v>
      </c>
      <c r="B10" s="87">
        <f>ปพ.5!B7</f>
        <v>0</v>
      </c>
      <c r="C10" s="171">
        <f>ปพ.5!D7</f>
        <v>0</v>
      </c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V10" s="172"/>
      <c r="W10" s="172"/>
      <c r="X10" s="172"/>
      <c r="Y10" s="172"/>
      <c r="Z10" s="172"/>
      <c r="AA10" s="172"/>
      <c r="AB10" s="172"/>
      <c r="AC10" s="172"/>
      <c r="AD10" s="172"/>
      <c r="AE10" s="172"/>
      <c r="AF10" s="172"/>
      <c r="AG10" s="172"/>
      <c r="AH10" s="172"/>
      <c r="AI10" s="194">
        <f>COUNTIF(D10:AH10,"ขาด")</f>
        <v>0</v>
      </c>
      <c r="AJ10" s="195">
        <f>COUNTIF(D10:AH10,"ลา")</f>
        <v>0</v>
      </c>
      <c r="AK10" s="196">
        <f>COUNTIF(D10:AH10,"มา")</f>
        <v>0</v>
      </c>
    </row>
    <row r="11" spans="1:37" ht="16.8" customHeight="1" x14ac:dyDescent="0.25">
      <c r="A11" s="86">
        <f>ปพ.5!A8</f>
        <v>0</v>
      </c>
      <c r="B11" s="87">
        <f>ปพ.5!B8</f>
        <v>0</v>
      </c>
      <c r="C11" s="171">
        <f>ปพ.5!D8</f>
        <v>0</v>
      </c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94">
        <f>COUNTIF(D11:AH11,"ขาด")</f>
        <v>0</v>
      </c>
      <c r="AJ11" s="195">
        <f>COUNTIF(D11:AH11,"ลา")</f>
        <v>0</v>
      </c>
      <c r="AK11" s="196">
        <f>COUNTIF(D11:AH11,"มา")</f>
        <v>0</v>
      </c>
    </row>
    <row r="12" spans="1:37" ht="16.8" customHeight="1" x14ac:dyDescent="0.25">
      <c r="A12" s="86">
        <f>ปพ.5!A9</f>
        <v>0</v>
      </c>
      <c r="B12" s="87">
        <f>ปพ.5!B9</f>
        <v>0</v>
      </c>
      <c r="C12" s="171">
        <f>ปพ.5!D9</f>
        <v>0</v>
      </c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94">
        <f t="shared" ref="AI12:AI55" si="0">COUNTIF(D12:AH12,"ขาด")</f>
        <v>0</v>
      </c>
      <c r="AJ12" s="195">
        <f t="shared" ref="AJ12:AJ55" si="1">COUNTIF(D12:AH12,"ลา")</f>
        <v>0</v>
      </c>
      <c r="AK12" s="196">
        <f>COUNTIF(D12:AH12,"มา")</f>
        <v>0</v>
      </c>
    </row>
    <row r="13" spans="1:37" ht="16.8" customHeight="1" x14ac:dyDescent="0.25">
      <c r="A13" s="86">
        <f>ปพ.5!A10</f>
        <v>0</v>
      </c>
      <c r="B13" s="87">
        <f>ปพ.5!B10</f>
        <v>0</v>
      </c>
      <c r="C13" s="171">
        <f>ปพ.5!D10</f>
        <v>0</v>
      </c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2"/>
      <c r="AH13" s="172"/>
      <c r="AI13" s="194">
        <f t="shared" si="0"/>
        <v>0</v>
      </c>
      <c r="AJ13" s="195">
        <f t="shared" si="1"/>
        <v>0</v>
      </c>
      <c r="AK13" s="196">
        <f t="shared" ref="AK13:AK55" si="2">COUNTIF(D13:AH13,"มา")</f>
        <v>0</v>
      </c>
    </row>
    <row r="14" spans="1:37" ht="16.8" customHeight="1" x14ac:dyDescent="0.25">
      <c r="A14" s="86">
        <f>ปพ.5!A11</f>
        <v>0</v>
      </c>
      <c r="B14" s="87">
        <f>ปพ.5!B11</f>
        <v>0</v>
      </c>
      <c r="C14" s="171">
        <f>ปพ.5!D11</f>
        <v>0</v>
      </c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94">
        <f t="shared" si="0"/>
        <v>0</v>
      </c>
      <c r="AJ14" s="195">
        <f t="shared" si="1"/>
        <v>0</v>
      </c>
      <c r="AK14" s="196">
        <f t="shared" si="2"/>
        <v>0</v>
      </c>
    </row>
    <row r="15" spans="1:37" ht="16.8" customHeight="1" x14ac:dyDescent="0.25">
      <c r="A15" s="86">
        <f>ปพ.5!A12</f>
        <v>0</v>
      </c>
      <c r="B15" s="87">
        <f>ปพ.5!B12</f>
        <v>0</v>
      </c>
      <c r="C15" s="171">
        <f>ปพ.5!D12</f>
        <v>0</v>
      </c>
      <c r="D15" s="172"/>
      <c r="E15" s="172"/>
      <c r="F15" s="172"/>
      <c r="G15" s="172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2"/>
      <c r="U15" s="172"/>
      <c r="V15" s="172"/>
      <c r="W15" s="172"/>
      <c r="X15" s="172"/>
      <c r="Y15" s="172"/>
      <c r="Z15" s="172"/>
      <c r="AA15" s="172"/>
      <c r="AB15" s="172"/>
      <c r="AC15" s="172"/>
      <c r="AD15" s="172"/>
      <c r="AE15" s="172"/>
      <c r="AF15" s="172"/>
      <c r="AG15" s="172"/>
      <c r="AH15" s="172"/>
      <c r="AI15" s="194">
        <f t="shared" si="0"/>
        <v>0</v>
      </c>
      <c r="AJ15" s="195">
        <f t="shared" si="1"/>
        <v>0</v>
      </c>
      <c r="AK15" s="196">
        <f t="shared" si="2"/>
        <v>0</v>
      </c>
    </row>
    <row r="16" spans="1:37" ht="16.8" customHeight="1" x14ac:dyDescent="0.25">
      <c r="A16" s="86">
        <f>ปพ.5!A13</f>
        <v>0</v>
      </c>
      <c r="B16" s="87">
        <f>ปพ.5!B13</f>
        <v>0</v>
      </c>
      <c r="C16" s="171">
        <f>ปพ.5!D13</f>
        <v>0</v>
      </c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  <c r="AF16" s="172"/>
      <c r="AG16" s="172"/>
      <c r="AH16" s="172"/>
      <c r="AI16" s="194">
        <f t="shared" si="0"/>
        <v>0</v>
      </c>
      <c r="AJ16" s="195">
        <f t="shared" si="1"/>
        <v>0</v>
      </c>
      <c r="AK16" s="196">
        <f t="shared" si="2"/>
        <v>0</v>
      </c>
    </row>
    <row r="17" spans="1:37" ht="16.8" customHeight="1" x14ac:dyDescent="0.25">
      <c r="A17" s="86">
        <f>ปพ.5!A14</f>
        <v>0</v>
      </c>
      <c r="B17" s="87">
        <f>ปพ.5!B14</f>
        <v>0</v>
      </c>
      <c r="C17" s="171">
        <f>ปพ.5!D14</f>
        <v>0</v>
      </c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172"/>
      <c r="AE17" s="172"/>
      <c r="AF17" s="172"/>
      <c r="AG17" s="172"/>
      <c r="AH17" s="172"/>
      <c r="AI17" s="194">
        <f t="shared" si="0"/>
        <v>0</v>
      </c>
      <c r="AJ17" s="195">
        <f t="shared" si="1"/>
        <v>0</v>
      </c>
      <c r="AK17" s="196">
        <f t="shared" si="2"/>
        <v>0</v>
      </c>
    </row>
    <row r="18" spans="1:37" ht="16.8" customHeight="1" x14ac:dyDescent="0.25">
      <c r="A18" s="86">
        <f>ปพ.5!A15</f>
        <v>0</v>
      </c>
      <c r="B18" s="87">
        <f>ปพ.5!B15</f>
        <v>0</v>
      </c>
      <c r="C18" s="171">
        <f>ปพ.5!D15</f>
        <v>0</v>
      </c>
      <c r="D18" s="172"/>
      <c r="E18" s="172"/>
      <c r="F18" s="172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2"/>
      <c r="AH18" s="172"/>
      <c r="AI18" s="194">
        <f t="shared" si="0"/>
        <v>0</v>
      </c>
      <c r="AJ18" s="195">
        <f t="shared" si="1"/>
        <v>0</v>
      </c>
      <c r="AK18" s="196">
        <f t="shared" si="2"/>
        <v>0</v>
      </c>
    </row>
    <row r="19" spans="1:37" ht="16.8" customHeight="1" x14ac:dyDescent="0.25">
      <c r="A19" s="86">
        <f>ปพ.5!A16</f>
        <v>0</v>
      </c>
      <c r="B19" s="87">
        <f>ปพ.5!B16</f>
        <v>0</v>
      </c>
      <c r="C19" s="171">
        <f>ปพ.5!D16</f>
        <v>0</v>
      </c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94">
        <f t="shared" si="0"/>
        <v>0</v>
      </c>
      <c r="AJ19" s="195">
        <f t="shared" si="1"/>
        <v>0</v>
      </c>
      <c r="AK19" s="196">
        <f t="shared" si="2"/>
        <v>0</v>
      </c>
    </row>
    <row r="20" spans="1:37" ht="16.8" customHeight="1" x14ac:dyDescent="0.25">
      <c r="A20" s="86">
        <f>ปพ.5!A17</f>
        <v>0</v>
      </c>
      <c r="B20" s="87">
        <f>ปพ.5!B17</f>
        <v>0</v>
      </c>
      <c r="C20" s="171">
        <f>ปพ.5!D17</f>
        <v>0</v>
      </c>
      <c r="D20" s="172"/>
      <c r="E20" s="172"/>
      <c r="F20" s="172"/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172"/>
      <c r="AA20" s="172"/>
      <c r="AB20" s="172"/>
      <c r="AC20" s="172"/>
      <c r="AD20" s="172"/>
      <c r="AE20" s="172"/>
      <c r="AF20" s="172"/>
      <c r="AG20" s="172"/>
      <c r="AH20" s="172"/>
      <c r="AI20" s="194">
        <f t="shared" si="0"/>
        <v>0</v>
      </c>
      <c r="AJ20" s="195">
        <f t="shared" si="1"/>
        <v>0</v>
      </c>
      <c r="AK20" s="196">
        <f t="shared" si="2"/>
        <v>0</v>
      </c>
    </row>
    <row r="21" spans="1:37" ht="16.8" customHeight="1" x14ac:dyDescent="0.25">
      <c r="A21" s="86">
        <f>ปพ.5!A18</f>
        <v>0</v>
      </c>
      <c r="B21" s="87">
        <f>ปพ.5!B18</f>
        <v>0</v>
      </c>
      <c r="C21" s="171">
        <f>ปพ.5!D18</f>
        <v>0</v>
      </c>
      <c r="D21" s="172"/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2"/>
      <c r="U21" s="172"/>
      <c r="V21" s="172"/>
      <c r="W21" s="172"/>
      <c r="X21" s="172"/>
      <c r="Y21" s="172"/>
      <c r="Z21" s="172"/>
      <c r="AA21" s="172"/>
      <c r="AB21" s="172"/>
      <c r="AC21" s="172"/>
      <c r="AD21" s="172"/>
      <c r="AE21" s="172"/>
      <c r="AF21" s="172"/>
      <c r="AG21" s="172"/>
      <c r="AH21" s="172"/>
      <c r="AI21" s="194">
        <f t="shared" si="0"/>
        <v>0</v>
      </c>
      <c r="AJ21" s="195">
        <f t="shared" si="1"/>
        <v>0</v>
      </c>
      <c r="AK21" s="196">
        <f t="shared" si="2"/>
        <v>0</v>
      </c>
    </row>
    <row r="22" spans="1:37" ht="16.8" customHeight="1" x14ac:dyDescent="0.25">
      <c r="A22" s="86">
        <f>ปพ.5!A19</f>
        <v>0</v>
      </c>
      <c r="B22" s="87">
        <f>ปพ.5!B19</f>
        <v>0</v>
      </c>
      <c r="C22" s="171">
        <f>ปพ.5!D19</f>
        <v>0</v>
      </c>
      <c r="D22" s="172"/>
      <c r="E22" s="172"/>
      <c r="F22" s="172"/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2"/>
      <c r="U22" s="172"/>
      <c r="V22" s="172"/>
      <c r="W22" s="172"/>
      <c r="X22" s="172"/>
      <c r="Y22" s="172"/>
      <c r="Z22" s="172"/>
      <c r="AA22" s="172"/>
      <c r="AB22" s="172"/>
      <c r="AC22" s="172"/>
      <c r="AD22" s="172"/>
      <c r="AE22" s="172"/>
      <c r="AF22" s="172"/>
      <c r="AG22" s="172"/>
      <c r="AH22" s="172"/>
      <c r="AI22" s="194">
        <f t="shared" si="0"/>
        <v>0</v>
      </c>
      <c r="AJ22" s="195">
        <f t="shared" si="1"/>
        <v>0</v>
      </c>
      <c r="AK22" s="196">
        <f t="shared" si="2"/>
        <v>0</v>
      </c>
    </row>
    <row r="23" spans="1:37" ht="16.8" customHeight="1" x14ac:dyDescent="0.25">
      <c r="A23" s="86">
        <f>ปพ.5!A20</f>
        <v>0</v>
      </c>
      <c r="B23" s="87">
        <f>ปพ.5!B20</f>
        <v>0</v>
      </c>
      <c r="C23" s="171">
        <f>ปพ.5!D20</f>
        <v>0</v>
      </c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172"/>
      <c r="AH23" s="172"/>
      <c r="AI23" s="194">
        <f t="shared" si="0"/>
        <v>0</v>
      </c>
      <c r="AJ23" s="195">
        <f t="shared" si="1"/>
        <v>0</v>
      </c>
      <c r="AK23" s="196">
        <f t="shared" si="2"/>
        <v>0</v>
      </c>
    </row>
    <row r="24" spans="1:37" ht="16.8" customHeight="1" x14ac:dyDescent="0.25">
      <c r="A24" s="86">
        <f>ปพ.5!A21</f>
        <v>0</v>
      </c>
      <c r="B24" s="87">
        <f>ปพ.5!B21</f>
        <v>0</v>
      </c>
      <c r="C24" s="171">
        <f>ปพ.5!D21</f>
        <v>0</v>
      </c>
      <c r="D24" s="172"/>
      <c r="E24" s="172"/>
      <c r="F24" s="172"/>
      <c r="G24" s="172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2"/>
      <c r="U24" s="172"/>
      <c r="V24" s="172"/>
      <c r="W24" s="172"/>
      <c r="X24" s="172"/>
      <c r="Y24" s="172"/>
      <c r="Z24" s="172"/>
      <c r="AA24" s="172"/>
      <c r="AB24" s="172"/>
      <c r="AC24" s="172"/>
      <c r="AD24" s="172"/>
      <c r="AE24" s="172"/>
      <c r="AF24" s="172"/>
      <c r="AG24" s="172"/>
      <c r="AH24" s="172"/>
      <c r="AI24" s="194">
        <f t="shared" si="0"/>
        <v>0</v>
      </c>
      <c r="AJ24" s="195">
        <f t="shared" si="1"/>
        <v>0</v>
      </c>
      <c r="AK24" s="196">
        <f t="shared" si="2"/>
        <v>0</v>
      </c>
    </row>
    <row r="25" spans="1:37" ht="16.8" customHeight="1" x14ac:dyDescent="0.25">
      <c r="A25" s="86">
        <f>ปพ.5!A22</f>
        <v>0</v>
      </c>
      <c r="B25" s="87">
        <f>ปพ.5!B22</f>
        <v>0</v>
      </c>
      <c r="C25" s="171">
        <f>ปพ.5!D22</f>
        <v>0</v>
      </c>
      <c r="D25" s="172"/>
      <c r="E25" s="172"/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2"/>
      <c r="U25" s="172"/>
      <c r="V25" s="172"/>
      <c r="W25" s="172"/>
      <c r="X25" s="172"/>
      <c r="Y25" s="172"/>
      <c r="Z25" s="172"/>
      <c r="AA25" s="172"/>
      <c r="AB25" s="172"/>
      <c r="AC25" s="172"/>
      <c r="AD25" s="172"/>
      <c r="AE25" s="172"/>
      <c r="AF25" s="172"/>
      <c r="AG25" s="172"/>
      <c r="AH25" s="172"/>
      <c r="AI25" s="194">
        <f t="shared" si="0"/>
        <v>0</v>
      </c>
      <c r="AJ25" s="195">
        <f t="shared" si="1"/>
        <v>0</v>
      </c>
      <c r="AK25" s="196">
        <f t="shared" si="2"/>
        <v>0</v>
      </c>
    </row>
    <row r="26" spans="1:37" ht="16.8" customHeight="1" x14ac:dyDescent="0.25">
      <c r="A26" s="86">
        <f>ปพ.5!A23</f>
        <v>0</v>
      </c>
      <c r="B26" s="87">
        <f>ปพ.5!B23</f>
        <v>0</v>
      </c>
      <c r="C26" s="171">
        <f>ปพ.5!D23</f>
        <v>0</v>
      </c>
      <c r="D26" s="172"/>
      <c r="E26" s="172"/>
      <c r="F26" s="172"/>
      <c r="G26" s="172"/>
      <c r="H26" s="172"/>
      <c r="I26" s="172"/>
      <c r="J26" s="172"/>
      <c r="K26" s="172"/>
      <c r="L26" s="172"/>
      <c r="M26" s="172"/>
      <c r="N26" s="172"/>
      <c r="O26" s="172"/>
      <c r="P26" s="172"/>
      <c r="Q26" s="172"/>
      <c r="R26" s="172"/>
      <c r="S26" s="172"/>
      <c r="T26" s="172"/>
      <c r="U26" s="172"/>
      <c r="V26" s="172"/>
      <c r="W26" s="172"/>
      <c r="X26" s="172"/>
      <c r="Y26" s="172"/>
      <c r="Z26" s="172"/>
      <c r="AA26" s="172"/>
      <c r="AB26" s="172"/>
      <c r="AC26" s="172"/>
      <c r="AD26" s="172"/>
      <c r="AE26" s="172"/>
      <c r="AF26" s="172"/>
      <c r="AG26" s="172"/>
      <c r="AH26" s="172"/>
      <c r="AI26" s="194">
        <f t="shared" si="0"/>
        <v>0</v>
      </c>
      <c r="AJ26" s="195">
        <f t="shared" si="1"/>
        <v>0</v>
      </c>
      <c r="AK26" s="196">
        <f t="shared" si="2"/>
        <v>0</v>
      </c>
    </row>
    <row r="27" spans="1:37" ht="16.8" customHeight="1" x14ac:dyDescent="0.25">
      <c r="A27" s="86">
        <f>ปพ.5!A24</f>
        <v>0</v>
      </c>
      <c r="B27" s="87">
        <f>ปพ.5!B24</f>
        <v>0</v>
      </c>
      <c r="C27" s="171">
        <f>ปพ.5!D24</f>
        <v>0</v>
      </c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172"/>
      <c r="AH27" s="172"/>
      <c r="AI27" s="194">
        <f t="shared" si="0"/>
        <v>0</v>
      </c>
      <c r="AJ27" s="195">
        <f t="shared" si="1"/>
        <v>0</v>
      </c>
      <c r="AK27" s="196">
        <f t="shared" si="2"/>
        <v>0</v>
      </c>
    </row>
    <row r="28" spans="1:37" ht="16.8" customHeight="1" x14ac:dyDescent="0.25">
      <c r="A28" s="86">
        <f>ปพ.5!A25</f>
        <v>0</v>
      </c>
      <c r="B28" s="87">
        <f>ปพ.5!B25</f>
        <v>0</v>
      </c>
      <c r="C28" s="171">
        <f>ปพ.5!D25</f>
        <v>0</v>
      </c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2"/>
      <c r="AD28" s="172"/>
      <c r="AE28" s="172"/>
      <c r="AF28" s="172"/>
      <c r="AG28" s="172"/>
      <c r="AH28" s="172"/>
      <c r="AI28" s="194">
        <f t="shared" si="0"/>
        <v>0</v>
      </c>
      <c r="AJ28" s="195">
        <f t="shared" si="1"/>
        <v>0</v>
      </c>
      <c r="AK28" s="196">
        <f t="shared" si="2"/>
        <v>0</v>
      </c>
    </row>
    <row r="29" spans="1:37" ht="16.8" customHeight="1" x14ac:dyDescent="0.25">
      <c r="A29" s="86">
        <f>ปพ.5!A26</f>
        <v>0</v>
      </c>
      <c r="B29" s="87">
        <f>ปพ.5!B26</f>
        <v>0</v>
      </c>
      <c r="C29" s="171">
        <f>ปพ.5!D26</f>
        <v>0</v>
      </c>
      <c r="D29" s="172"/>
      <c r="E29" s="172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72"/>
      <c r="AH29" s="172"/>
      <c r="AI29" s="194">
        <f t="shared" si="0"/>
        <v>0</v>
      </c>
      <c r="AJ29" s="195">
        <f t="shared" si="1"/>
        <v>0</v>
      </c>
      <c r="AK29" s="196">
        <f t="shared" si="2"/>
        <v>0</v>
      </c>
    </row>
    <row r="30" spans="1:37" ht="16.8" customHeight="1" x14ac:dyDescent="0.25">
      <c r="A30" s="86">
        <f>ปพ.5!A27</f>
        <v>0</v>
      </c>
      <c r="B30" s="87">
        <f>ปพ.5!B27</f>
        <v>0</v>
      </c>
      <c r="C30" s="171">
        <f>ปพ.5!D27</f>
        <v>0</v>
      </c>
      <c r="D30" s="172"/>
      <c r="E30" s="172"/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72"/>
      <c r="AD30" s="172"/>
      <c r="AE30" s="172"/>
      <c r="AF30" s="172"/>
      <c r="AG30" s="172"/>
      <c r="AH30" s="172"/>
      <c r="AI30" s="194">
        <f t="shared" si="0"/>
        <v>0</v>
      </c>
      <c r="AJ30" s="195">
        <f t="shared" si="1"/>
        <v>0</v>
      </c>
      <c r="AK30" s="196">
        <f t="shared" si="2"/>
        <v>0</v>
      </c>
    </row>
    <row r="31" spans="1:37" ht="16.8" customHeight="1" x14ac:dyDescent="0.25">
      <c r="A31" s="86">
        <f>ปพ.5!A28</f>
        <v>0</v>
      </c>
      <c r="B31" s="87">
        <f>ปพ.5!B28</f>
        <v>0</v>
      </c>
      <c r="C31" s="171">
        <f>ปพ.5!D28</f>
        <v>0</v>
      </c>
      <c r="D31" s="172"/>
      <c r="E31" s="172"/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H31" s="172"/>
      <c r="AI31" s="194">
        <f t="shared" si="0"/>
        <v>0</v>
      </c>
      <c r="AJ31" s="195">
        <f t="shared" si="1"/>
        <v>0</v>
      </c>
      <c r="AK31" s="196">
        <f t="shared" si="2"/>
        <v>0</v>
      </c>
    </row>
    <row r="32" spans="1:37" ht="16.8" customHeight="1" x14ac:dyDescent="0.25">
      <c r="A32" s="86">
        <f>ปพ.5!A29</f>
        <v>0</v>
      </c>
      <c r="B32" s="87">
        <f>ปพ.5!B29</f>
        <v>0</v>
      </c>
      <c r="C32" s="171">
        <f>ปพ.5!D29</f>
        <v>0</v>
      </c>
      <c r="D32" s="172"/>
      <c r="E32" s="172"/>
      <c r="F32" s="172"/>
      <c r="G32" s="172"/>
      <c r="H32" s="172"/>
      <c r="I32" s="172"/>
      <c r="J32" s="172"/>
      <c r="K32" s="172"/>
      <c r="L32" s="172"/>
      <c r="M32" s="172"/>
      <c r="N32" s="172"/>
      <c r="O32" s="172"/>
      <c r="P32" s="172"/>
      <c r="Q32" s="172"/>
      <c r="R32" s="172"/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172"/>
      <c r="AH32" s="172"/>
      <c r="AI32" s="194">
        <f t="shared" si="0"/>
        <v>0</v>
      </c>
      <c r="AJ32" s="195">
        <f t="shared" si="1"/>
        <v>0</v>
      </c>
      <c r="AK32" s="196">
        <f t="shared" si="2"/>
        <v>0</v>
      </c>
    </row>
    <row r="33" spans="1:37" ht="16.8" customHeight="1" x14ac:dyDescent="0.25">
      <c r="A33" s="86">
        <f>ปพ.5!A30</f>
        <v>0</v>
      </c>
      <c r="B33" s="87">
        <f>ปพ.5!B30</f>
        <v>0</v>
      </c>
      <c r="C33" s="171">
        <f>ปพ.5!D30</f>
        <v>0</v>
      </c>
      <c r="D33" s="172"/>
      <c r="E33" s="172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2"/>
      <c r="R33" s="172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172"/>
      <c r="AD33" s="172"/>
      <c r="AE33" s="172"/>
      <c r="AF33" s="172"/>
      <c r="AG33" s="172"/>
      <c r="AH33" s="172"/>
      <c r="AI33" s="194">
        <f t="shared" si="0"/>
        <v>0</v>
      </c>
      <c r="AJ33" s="195">
        <f t="shared" si="1"/>
        <v>0</v>
      </c>
      <c r="AK33" s="196">
        <f t="shared" si="2"/>
        <v>0</v>
      </c>
    </row>
    <row r="34" spans="1:37" ht="16.8" customHeight="1" x14ac:dyDescent="0.25">
      <c r="A34" s="86">
        <f>ปพ.5!A31</f>
        <v>0</v>
      </c>
      <c r="B34" s="87">
        <f>ปพ.5!B31</f>
        <v>0</v>
      </c>
      <c r="C34" s="171">
        <f>ปพ.5!D31</f>
        <v>0</v>
      </c>
      <c r="D34" s="172"/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2"/>
      <c r="AE34" s="172"/>
      <c r="AF34" s="172"/>
      <c r="AG34" s="172"/>
      <c r="AH34" s="172"/>
      <c r="AI34" s="194">
        <f t="shared" si="0"/>
        <v>0</v>
      </c>
      <c r="AJ34" s="195">
        <f t="shared" si="1"/>
        <v>0</v>
      </c>
      <c r="AK34" s="196">
        <f t="shared" si="2"/>
        <v>0</v>
      </c>
    </row>
    <row r="35" spans="1:37" ht="16.8" customHeight="1" x14ac:dyDescent="0.25">
      <c r="A35" s="86">
        <f>ปพ.5!A32</f>
        <v>0</v>
      </c>
      <c r="B35" s="87">
        <f>ปพ.5!B32</f>
        <v>0</v>
      </c>
      <c r="C35" s="171">
        <f>ปพ.5!D32</f>
        <v>0</v>
      </c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H35" s="172"/>
      <c r="AI35" s="194">
        <f t="shared" si="0"/>
        <v>0</v>
      </c>
      <c r="AJ35" s="195">
        <f t="shared" si="1"/>
        <v>0</v>
      </c>
      <c r="AK35" s="196">
        <f t="shared" si="2"/>
        <v>0</v>
      </c>
    </row>
    <row r="36" spans="1:37" ht="16.8" customHeight="1" x14ac:dyDescent="0.25">
      <c r="A36" s="86">
        <f>ปพ.5!A33</f>
        <v>0</v>
      </c>
      <c r="B36" s="87">
        <f>ปพ.5!B33</f>
        <v>0</v>
      </c>
      <c r="C36" s="171">
        <f>ปพ.5!D33</f>
        <v>0</v>
      </c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  <c r="V36" s="172"/>
      <c r="W36" s="172"/>
      <c r="X36" s="172"/>
      <c r="Y36" s="172"/>
      <c r="Z36" s="172"/>
      <c r="AA36" s="172"/>
      <c r="AB36" s="172"/>
      <c r="AC36" s="172"/>
      <c r="AD36" s="172"/>
      <c r="AE36" s="172"/>
      <c r="AF36" s="172"/>
      <c r="AG36" s="172"/>
      <c r="AH36" s="172"/>
      <c r="AI36" s="194">
        <f t="shared" si="0"/>
        <v>0</v>
      </c>
      <c r="AJ36" s="195">
        <f t="shared" si="1"/>
        <v>0</v>
      </c>
      <c r="AK36" s="196">
        <f t="shared" si="2"/>
        <v>0</v>
      </c>
    </row>
    <row r="37" spans="1:37" ht="16.8" customHeight="1" x14ac:dyDescent="0.25">
      <c r="A37" s="86">
        <f>ปพ.5!A34</f>
        <v>0</v>
      </c>
      <c r="B37" s="87">
        <f>ปพ.5!B34</f>
        <v>0</v>
      </c>
      <c r="C37" s="171">
        <f>ปพ.5!D34</f>
        <v>0</v>
      </c>
      <c r="D37" s="172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72"/>
      <c r="Q37" s="172"/>
      <c r="R37" s="172"/>
      <c r="S37" s="172"/>
      <c r="T37" s="172"/>
      <c r="U37" s="172"/>
      <c r="V37" s="172"/>
      <c r="W37" s="172"/>
      <c r="X37" s="172"/>
      <c r="Y37" s="172"/>
      <c r="Z37" s="172"/>
      <c r="AA37" s="172"/>
      <c r="AB37" s="172"/>
      <c r="AC37" s="172"/>
      <c r="AD37" s="172"/>
      <c r="AE37" s="172"/>
      <c r="AF37" s="172"/>
      <c r="AG37" s="172"/>
      <c r="AH37" s="172"/>
      <c r="AI37" s="194">
        <f t="shared" si="0"/>
        <v>0</v>
      </c>
      <c r="AJ37" s="195">
        <f t="shared" si="1"/>
        <v>0</v>
      </c>
      <c r="AK37" s="196">
        <f t="shared" si="2"/>
        <v>0</v>
      </c>
    </row>
    <row r="38" spans="1:37" ht="16.8" customHeight="1" x14ac:dyDescent="0.25">
      <c r="A38" s="86">
        <f>ปพ.5!A35</f>
        <v>0</v>
      </c>
      <c r="B38" s="87">
        <f>ปพ.5!B35</f>
        <v>0</v>
      </c>
      <c r="C38" s="171">
        <f>ปพ.5!D35</f>
        <v>0</v>
      </c>
      <c r="D38" s="172"/>
      <c r="E38" s="172"/>
      <c r="F38" s="172"/>
      <c r="G38" s="172"/>
      <c r="H38" s="172"/>
      <c r="I38" s="172"/>
      <c r="J38" s="172"/>
      <c r="K38" s="172"/>
      <c r="L38" s="172"/>
      <c r="M38" s="172"/>
      <c r="N38" s="172"/>
      <c r="O38" s="172"/>
      <c r="P38" s="172"/>
      <c r="Q38" s="172"/>
      <c r="R38" s="172"/>
      <c r="S38" s="172"/>
      <c r="T38" s="172"/>
      <c r="U38" s="172"/>
      <c r="V38" s="172"/>
      <c r="W38" s="172"/>
      <c r="X38" s="172"/>
      <c r="Y38" s="172"/>
      <c r="Z38" s="172"/>
      <c r="AA38" s="172"/>
      <c r="AB38" s="172"/>
      <c r="AC38" s="172"/>
      <c r="AD38" s="172"/>
      <c r="AE38" s="172"/>
      <c r="AF38" s="172"/>
      <c r="AG38" s="172"/>
      <c r="AH38" s="172"/>
      <c r="AI38" s="194">
        <f t="shared" si="0"/>
        <v>0</v>
      </c>
      <c r="AJ38" s="195">
        <f t="shared" si="1"/>
        <v>0</v>
      </c>
      <c r="AK38" s="196">
        <f t="shared" si="2"/>
        <v>0</v>
      </c>
    </row>
    <row r="39" spans="1:37" ht="16.8" customHeight="1" x14ac:dyDescent="0.25">
      <c r="A39" s="86">
        <f>ปพ.5!A36</f>
        <v>0</v>
      </c>
      <c r="B39" s="87">
        <f>ปพ.5!B36</f>
        <v>0</v>
      </c>
      <c r="C39" s="171">
        <f>ปพ.5!D36</f>
        <v>0</v>
      </c>
      <c r="D39" s="172"/>
      <c r="E39" s="172"/>
      <c r="F39" s="172"/>
      <c r="G39" s="172"/>
      <c r="H39" s="172"/>
      <c r="I39" s="172"/>
      <c r="J39" s="172"/>
      <c r="K39" s="172"/>
      <c r="L39" s="172"/>
      <c r="M39" s="172"/>
      <c r="N39" s="172"/>
      <c r="O39" s="172"/>
      <c r="P39" s="172"/>
      <c r="Q39" s="172"/>
      <c r="R39" s="172"/>
      <c r="S39" s="172"/>
      <c r="T39" s="172"/>
      <c r="U39" s="172"/>
      <c r="V39" s="172"/>
      <c r="W39" s="172"/>
      <c r="X39" s="172"/>
      <c r="Y39" s="172"/>
      <c r="Z39" s="172"/>
      <c r="AA39" s="172"/>
      <c r="AB39" s="172"/>
      <c r="AC39" s="172"/>
      <c r="AD39" s="172"/>
      <c r="AE39" s="172"/>
      <c r="AF39" s="172"/>
      <c r="AG39" s="172"/>
      <c r="AH39" s="172"/>
      <c r="AI39" s="194">
        <f t="shared" si="0"/>
        <v>0</v>
      </c>
      <c r="AJ39" s="195">
        <f t="shared" si="1"/>
        <v>0</v>
      </c>
      <c r="AK39" s="196">
        <f t="shared" si="2"/>
        <v>0</v>
      </c>
    </row>
    <row r="40" spans="1:37" ht="16.8" customHeight="1" x14ac:dyDescent="0.25">
      <c r="A40" s="86">
        <f>ปพ.5!A37</f>
        <v>0</v>
      </c>
      <c r="B40" s="87">
        <f>ปพ.5!B37</f>
        <v>0</v>
      </c>
      <c r="C40" s="171">
        <f>ปพ.5!D37</f>
        <v>0</v>
      </c>
      <c r="D40" s="172"/>
      <c r="E40" s="172"/>
      <c r="F40" s="172"/>
      <c r="G40" s="172"/>
      <c r="H40" s="172"/>
      <c r="I40" s="172"/>
      <c r="J40" s="172"/>
      <c r="K40" s="172"/>
      <c r="L40" s="172"/>
      <c r="M40" s="172"/>
      <c r="N40" s="172"/>
      <c r="O40" s="172"/>
      <c r="P40" s="172"/>
      <c r="Q40" s="172"/>
      <c r="R40" s="172"/>
      <c r="S40" s="172"/>
      <c r="T40" s="172"/>
      <c r="U40" s="172"/>
      <c r="V40" s="172"/>
      <c r="W40" s="172"/>
      <c r="X40" s="172"/>
      <c r="Y40" s="172"/>
      <c r="Z40" s="172"/>
      <c r="AA40" s="172"/>
      <c r="AB40" s="172"/>
      <c r="AC40" s="172"/>
      <c r="AD40" s="172"/>
      <c r="AE40" s="172"/>
      <c r="AF40" s="172"/>
      <c r="AG40" s="172"/>
      <c r="AH40" s="172"/>
      <c r="AI40" s="194">
        <f t="shared" si="0"/>
        <v>0</v>
      </c>
      <c r="AJ40" s="195">
        <f t="shared" si="1"/>
        <v>0</v>
      </c>
      <c r="AK40" s="196">
        <f t="shared" si="2"/>
        <v>0</v>
      </c>
    </row>
    <row r="41" spans="1:37" ht="16.8" customHeight="1" x14ac:dyDescent="0.25">
      <c r="A41" s="86">
        <f>ปพ.5!A38</f>
        <v>0</v>
      </c>
      <c r="B41" s="87">
        <f>ปพ.5!B38</f>
        <v>0</v>
      </c>
      <c r="C41" s="171">
        <f>ปพ.5!D38</f>
        <v>0</v>
      </c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  <c r="V41" s="172"/>
      <c r="W41" s="172"/>
      <c r="X41" s="172"/>
      <c r="Y41" s="172"/>
      <c r="Z41" s="172"/>
      <c r="AA41" s="172"/>
      <c r="AB41" s="172"/>
      <c r="AC41" s="172"/>
      <c r="AD41" s="172"/>
      <c r="AE41" s="172"/>
      <c r="AF41" s="172"/>
      <c r="AG41" s="172"/>
      <c r="AH41" s="172"/>
      <c r="AI41" s="194">
        <f t="shared" si="0"/>
        <v>0</v>
      </c>
      <c r="AJ41" s="195">
        <f t="shared" si="1"/>
        <v>0</v>
      </c>
      <c r="AK41" s="196">
        <f t="shared" si="2"/>
        <v>0</v>
      </c>
    </row>
    <row r="42" spans="1:37" ht="16.8" customHeight="1" x14ac:dyDescent="0.25">
      <c r="A42" s="86">
        <f>ปพ.5!A39</f>
        <v>0</v>
      </c>
      <c r="B42" s="87">
        <f>ปพ.5!B39</f>
        <v>0</v>
      </c>
      <c r="C42" s="171">
        <f>ปพ.5!D39</f>
        <v>0</v>
      </c>
      <c r="D42" s="172"/>
      <c r="E42" s="172"/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72"/>
      <c r="S42" s="172"/>
      <c r="T42" s="172"/>
      <c r="U42" s="172"/>
      <c r="V42" s="172"/>
      <c r="W42" s="172"/>
      <c r="X42" s="172"/>
      <c r="Y42" s="172"/>
      <c r="Z42" s="172"/>
      <c r="AA42" s="172"/>
      <c r="AB42" s="172"/>
      <c r="AC42" s="172"/>
      <c r="AD42" s="172"/>
      <c r="AE42" s="172"/>
      <c r="AF42" s="172"/>
      <c r="AG42" s="172"/>
      <c r="AH42" s="172"/>
      <c r="AI42" s="194">
        <f t="shared" si="0"/>
        <v>0</v>
      </c>
      <c r="AJ42" s="195">
        <f t="shared" si="1"/>
        <v>0</v>
      </c>
      <c r="AK42" s="196">
        <f t="shared" si="2"/>
        <v>0</v>
      </c>
    </row>
    <row r="43" spans="1:37" ht="16.8" customHeight="1" x14ac:dyDescent="0.25">
      <c r="A43" s="86">
        <f>ปพ.5!A40</f>
        <v>0</v>
      </c>
      <c r="B43" s="87">
        <f>ปพ.5!B40</f>
        <v>0</v>
      </c>
      <c r="C43" s="171">
        <f>ปพ.5!D40</f>
        <v>0</v>
      </c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2"/>
      <c r="Q43" s="172"/>
      <c r="R43" s="172"/>
      <c r="S43" s="172"/>
      <c r="T43" s="172"/>
      <c r="U43" s="172"/>
      <c r="V43" s="172"/>
      <c r="W43" s="172"/>
      <c r="X43" s="172"/>
      <c r="Y43" s="172"/>
      <c r="Z43" s="172"/>
      <c r="AA43" s="172"/>
      <c r="AB43" s="172"/>
      <c r="AC43" s="172"/>
      <c r="AD43" s="172"/>
      <c r="AE43" s="172"/>
      <c r="AF43" s="172"/>
      <c r="AG43" s="172"/>
      <c r="AH43" s="172"/>
      <c r="AI43" s="194">
        <f t="shared" si="0"/>
        <v>0</v>
      </c>
      <c r="AJ43" s="195">
        <f t="shared" si="1"/>
        <v>0</v>
      </c>
      <c r="AK43" s="196">
        <f t="shared" si="2"/>
        <v>0</v>
      </c>
    </row>
    <row r="44" spans="1:37" ht="16.8" customHeight="1" x14ac:dyDescent="0.25">
      <c r="A44" s="86">
        <f>ปพ.5!A41</f>
        <v>0</v>
      </c>
      <c r="B44" s="87">
        <f>ปพ.5!B41</f>
        <v>0</v>
      </c>
      <c r="C44" s="171">
        <f>ปพ.5!D41</f>
        <v>0</v>
      </c>
      <c r="D44" s="172"/>
      <c r="E44" s="172"/>
      <c r="F44" s="172"/>
      <c r="G44" s="172"/>
      <c r="H44" s="172"/>
      <c r="I44" s="172"/>
      <c r="J44" s="172"/>
      <c r="K44" s="172"/>
      <c r="L44" s="172"/>
      <c r="M44" s="172"/>
      <c r="N44" s="172"/>
      <c r="O44" s="172"/>
      <c r="P44" s="172"/>
      <c r="Q44" s="172"/>
      <c r="R44" s="172"/>
      <c r="S44" s="172"/>
      <c r="T44" s="172"/>
      <c r="U44" s="172"/>
      <c r="V44" s="172"/>
      <c r="W44" s="172"/>
      <c r="X44" s="172"/>
      <c r="Y44" s="172"/>
      <c r="Z44" s="172"/>
      <c r="AA44" s="172"/>
      <c r="AB44" s="172"/>
      <c r="AC44" s="172"/>
      <c r="AD44" s="172"/>
      <c r="AE44" s="172"/>
      <c r="AF44" s="172"/>
      <c r="AG44" s="172"/>
      <c r="AH44" s="172"/>
      <c r="AI44" s="194">
        <f t="shared" si="0"/>
        <v>0</v>
      </c>
      <c r="AJ44" s="195">
        <f t="shared" si="1"/>
        <v>0</v>
      </c>
      <c r="AK44" s="196">
        <f t="shared" si="2"/>
        <v>0</v>
      </c>
    </row>
    <row r="45" spans="1:37" ht="16.8" customHeight="1" x14ac:dyDescent="0.25">
      <c r="A45" s="86">
        <f>ปพ.5!A42</f>
        <v>0</v>
      </c>
      <c r="B45" s="87">
        <f>ปพ.5!B42</f>
        <v>0</v>
      </c>
      <c r="C45" s="171">
        <f>ปพ.5!D42</f>
        <v>0</v>
      </c>
      <c r="D45" s="172"/>
      <c r="E45" s="172"/>
      <c r="F45" s="172"/>
      <c r="G45" s="172"/>
      <c r="H45" s="172"/>
      <c r="I45" s="172"/>
      <c r="J45" s="172"/>
      <c r="K45" s="172"/>
      <c r="L45" s="172"/>
      <c r="M45" s="172"/>
      <c r="N45" s="172"/>
      <c r="O45" s="172"/>
      <c r="P45" s="172"/>
      <c r="Q45" s="172"/>
      <c r="R45" s="172"/>
      <c r="S45" s="172"/>
      <c r="T45" s="172"/>
      <c r="U45" s="172"/>
      <c r="V45" s="172"/>
      <c r="W45" s="172"/>
      <c r="X45" s="172"/>
      <c r="Y45" s="172"/>
      <c r="Z45" s="172"/>
      <c r="AA45" s="172"/>
      <c r="AB45" s="172"/>
      <c r="AC45" s="172"/>
      <c r="AD45" s="172"/>
      <c r="AE45" s="172"/>
      <c r="AF45" s="172"/>
      <c r="AG45" s="172"/>
      <c r="AH45" s="172"/>
      <c r="AI45" s="194">
        <f t="shared" si="0"/>
        <v>0</v>
      </c>
      <c r="AJ45" s="195">
        <f t="shared" si="1"/>
        <v>0</v>
      </c>
      <c r="AK45" s="196">
        <f t="shared" si="2"/>
        <v>0</v>
      </c>
    </row>
    <row r="46" spans="1:37" ht="16.8" customHeight="1" x14ac:dyDescent="0.25">
      <c r="A46" s="86">
        <f>ปพ.5!A43</f>
        <v>0</v>
      </c>
      <c r="B46" s="87">
        <f>ปพ.5!B43</f>
        <v>0</v>
      </c>
      <c r="C46" s="171">
        <f>ปพ.5!D43</f>
        <v>0</v>
      </c>
      <c r="D46" s="172"/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72"/>
      <c r="P46" s="172"/>
      <c r="Q46" s="172"/>
      <c r="R46" s="172"/>
      <c r="S46" s="172"/>
      <c r="T46" s="172"/>
      <c r="U46" s="172"/>
      <c r="V46" s="172"/>
      <c r="W46" s="172"/>
      <c r="X46" s="172"/>
      <c r="Y46" s="172"/>
      <c r="Z46" s="172"/>
      <c r="AA46" s="172"/>
      <c r="AB46" s="172"/>
      <c r="AC46" s="172"/>
      <c r="AD46" s="172"/>
      <c r="AE46" s="172"/>
      <c r="AF46" s="172"/>
      <c r="AG46" s="172"/>
      <c r="AH46" s="172"/>
      <c r="AI46" s="194">
        <f t="shared" si="0"/>
        <v>0</v>
      </c>
      <c r="AJ46" s="195">
        <f t="shared" si="1"/>
        <v>0</v>
      </c>
      <c r="AK46" s="196">
        <f t="shared" si="2"/>
        <v>0</v>
      </c>
    </row>
    <row r="47" spans="1:37" ht="16.8" customHeight="1" x14ac:dyDescent="0.25">
      <c r="A47" s="86">
        <f>ปพ.5!A44</f>
        <v>0</v>
      </c>
      <c r="B47" s="87">
        <f>ปพ.5!B44</f>
        <v>0</v>
      </c>
      <c r="C47" s="171">
        <f>ปพ.5!D44</f>
        <v>0</v>
      </c>
      <c r="D47" s="172"/>
      <c r="E47" s="172"/>
      <c r="F47" s="172"/>
      <c r="G47" s="172"/>
      <c r="H47" s="172"/>
      <c r="I47" s="172"/>
      <c r="J47" s="172"/>
      <c r="K47" s="172"/>
      <c r="L47" s="172"/>
      <c r="M47" s="172"/>
      <c r="N47" s="172"/>
      <c r="O47" s="172"/>
      <c r="P47" s="172"/>
      <c r="Q47" s="172"/>
      <c r="R47" s="172"/>
      <c r="S47" s="172"/>
      <c r="T47" s="172"/>
      <c r="U47" s="172"/>
      <c r="V47" s="172"/>
      <c r="W47" s="172"/>
      <c r="X47" s="172"/>
      <c r="Y47" s="172"/>
      <c r="Z47" s="172"/>
      <c r="AA47" s="172"/>
      <c r="AB47" s="172"/>
      <c r="AC47" s="172"/>
      <c r="AD47" s="172"/>
      <c r="AE47" s="172"/>
      <c r="AF47" s="172"/>
      <c r="AG47" s="172"/>
      <c r="AH47" s="172"/>
      <c r="AI47" s="194">
        <f t="shared" si="0"/>
        <v>0</v>
      </c>
      <c r="AJ47" s="195">
        <f t="shared" si="1"/>
        <v>0</v>
      </c>
      <c r="AK47" s="196">
        <f t="shared" si="2"/>
        <v>0</v>
      </c>
    </row>
    <row r="48" spans="1:37" ht="16.8" customHeight="1" x14ac:dyDescent="0.25">
      <c r="A48" s="86">
        <f>ปพ.5!A45</f>
        <v>0</v>
      </c>
      <c r="B48" s="87">
        <f>ปพ.5!B45</f>
        <v>0</v>
      </c>
      <c r="C48" s="171">
        <f>ปพ.5!D45</f>
        <v>0</v>
      </c>
      <c r="D48" s="172"/>
      <c r="E48" s="172"/>
      <c r="F48" s="172"/>
      <c r="G48" s="172"/>
      <c r="H48" s="172"/>
      <c r="I48" s="172"/>
      <c r="J48" s="172"/>
      <c r="K48" s="172"/>
      <c r="L48" s="172"/>
      <c r="M48" s="172"/>
      <c r="N48" s="172"/>
      <c r="O48" s="172"/>
      <c r="P48" s="172"/>
      <c r="Q48" s="172"/>
      <c r="R48" s="172"/>
      <c r="S48" s="172"/>
      <c r="T48" s="172"/>
      <c r="U48" s="172"/>
      <c r="V48" s="172"/>
      <c r="W48" s="172"/>
      <c r="X48" s="172"/>
      <c r="Y48" s="172"/>
      <c r="Z48" s="172"/>
      <c r="AA48" s="172"/>
      <c r="AB48" s="172"/>
      <c r="AC48" s="172"/>
      <c r="AD48" s="172"/>
      <c r="AE48" s="172"/>
      <c r="AF48" s="172"/>
      <c r="AG48" s="172"/>
      <c r="AH48" s="172"/>
      <c r="AI48" s="194">
        <f t="shared" si="0"/>
        <v>0</v>
      </c>
      <c r="AJ48" s="195">
        <f t="shared" si="1"/>
        <v>0</v>
      </c>
      <c r="AK48" s="196">
        <f t="shared" si="2"/>
        <v>0</v>
      </c>
    </row>
    <row r="49" spans="1:37" ht="16.8" customHeight="1" x14ac:dyDescent="0.25">
      <c r="A49" s="86">
        <f>ปพ.5!A46</f>
        <v>0</v>
      </c>
      <c r="B49" s="87">
        <f>ปพ.5!B46</f>
        <v>0</v>
      </c>
      <c r="C49" s="171">
        <f>ปพ.5!D46</f>
        <v>0</v>
      </c>
      <c r="D49" s="172"/>
      <c r="E49" s="172"/>
      <c r="F49" s="172"/>
      <c r="G49" s="172"/>
      <c r="H49" s="172"/>
      <c r="I49" s="172"/>
      <c r="J49" s="172"/>
      <c r="K49" s="172"/>
      <c r="L49" s="172"/>
      <c r="M49" s="172"/>
      <c r="N49" s="172"/>
      <c r="O49" s="172"/>
      <c r="P49" s="172"/>
      <c r="Q49" s="172"/>
      <c r="R49" s="172"/>
      <c r="S49" s="172"/>
      <c r="T49" s="172"/>
      <c r="U49" s="172"/>
      <c r="V49" s="172"/>
      <c r="W49" s="172"/>
      <c r="X49" s="172"/>
      <c r="Y49" s="172"/>
      <c r="Z49" s="172"/>
      <c r="AA49" s="172"/>
      <c r="AB49" s="172"/>
      <c r="AC49" s="172"/>
      <c r="AD49" s="172"/>
      <c r="AE49" s="172"/>
      <c r="AF49" s="172"/>
      <c r="AG49" s="172"/>
      <c r="AH49" s="172"/>
      <c r="AI49" s="194">
        <f t="shared" si="0"/>
        <v>0</v>
      </c>
      <c r="AJ49" s="195">
        <f t="shared" si="1"/>
        <v>0</v>
      </c>
      <c r="AK49" s="196">
        <f t="shared" si="2"/>
        <v>0</v>
      </c>
    </row>
    <row r="50" spans="1:37" ht="16.8" customHeight="1" x14ac:dyDescent="0.25">
      <c r="A50" s="86">
        <f>ปพ.5!A47</f>
        <v>0</v>
      </c>
      <c r="B50" s="87">
        <f>ปพ.5!B47</f>
        <v>0</v>
      </c>
      <c r="C50" s="171">
        <f>ปพ.5!D47</f>
        <v>0</v>
      </c>
      <c r="D50" s="172"/>
      <c r="E50" s="172"/>
      <c r="F50" s="172"/>
      <c r="G50" s="172"/>
      <c r="H50" s="172"/>
      <c r="I50" s="172"/>
      <c r="J50" s="172"/>
      <c r="K50" s="172"/>
      <c r="L50" s="172"/>
      <c r="M50" s="172"/>
      <c r="N50" s="172"/>
      <c r="O50" s="172"/>
      <c r="P50" s="172"/>
      <c r="Q50" s="172"/>
      <c r="R50" s="172"/>
      <c r="S50" s="172"/>
      <c r="T50" s="172"/>
      <c r="U50" s="172"/>
      <c r="V50" s="172"/>
      <c r="W50" s="172"/>
      <c r="X50" s="172"/>
      <c r="Y50" s="172"/>
      <c r="Z50" s="172"/>
      <c r="AA50" s="172"/>
      <c r="AB50" s="172"/>
      <c r="AC50" s="172"/>
      <c r="AD50" s="172"/>
      <c r="AE50" s="172"/>
      <c r="AF50" s="172"/>
      <c r="AG50" s="172"/>
      <c r="AH50" s="172"/>
      <c r="AI50" s="194">
        <f t="shared" si="0"/>
        <v>0</v>
      </c>
      <c r="AJ50" s="195">
        <f t="shared" si="1"/>
        <v>0</v>
      </c>
      <c r="AK50" s="196">
        <f t="shared" si="2"/>
        <v>0</v>
      </c>
    </row>
    <row r="51" spans="1:37" ht="16.8" customHeight="1" x14ac:dyDescent="0.25">
      <c r="A51" s="86">
        <f>ปพ.5!A48</f>
        <v>0</v>
      </c>
      <c r="B51" s="87">
        <f>ปพ.5!B48</f>
        <v>0</v>
      </c>
      <c r="C51" s="171">
        <f>ปพ.5!D48</f>
        <v>0</v>
      </c>
      <c r="D51" s="172"/>
      <c r="E51" s="172"/>
      <c r="F51" s="172"/>
      <c r="G51" s="172"/>
      <c r="H51" s="172"/>
      <c r="I51" s="172"/>
      <c r="J51" s="172"/>
      <c r="K51" s="172"/>
      <c r="L51" s="172"/>
      <c r="M51" s="172"/>
      <c r="N51" s="172"/>
      <c r="O51" s="172"/>
      <c r="P51" s="172"/>
      <c r="Q51" s="172"/>
      <c r="R51" s="172"/>
      <c r="S51" s="172"/>
      <c r="T51" s="172"/>
      <c r="U51" s="172"/>
      <c r="V51" s="172"/>
      <c r="W51" s="172"/>
      <c r="X51" s="172"/>
      <c r="Y51" s="172"/>
      <c r="Z51" s="172"/>
      <c r="AA51" s="172"/>
      <c r="AB51" s="172"/>
      <c r="AC51" s="172"/>
      <c r="AD51" s="172"/>
      <c r="AE51" s="172"/>
      <c r="AF51" s="172"/>
      <c r="AG51" s="172"/>
      <c r="AH51" s="172"/>
      <c r="AI51" s="194">
        <f t="shared" si="0"/>
        <v>0</v>
      </c>
      <c r="AJ51" s="195">
        <f t="shared" si="1"/>
        <v>0</v>
      </c>
      <c r="AK51" s="196">
        <f t="shared" si="2"/>
        <v>0</v>
      </c>
    </row>
    <row r="52" spans="1:37" ht="16.8" customHeight="1" x14ac:dyDescent="0.25">
      <c r="A52" s="86">
        <f>ปพ.5!A49</f>
        <v>0</v>
      </c>
      <c r="B52" s="87">
        <f>ปพ.5!B49</f>
        <v>0</v>
      </c>
      <c r="C52" s="171">
        <f>ปพ.5!D49</f>
        <v>0</v>
      </c>
      <c r="D52" s="172"/>
      <c r="E52" s="172"/>
      <c r="F52" s="172"/>
      <c r="G52" s="172"/>
      <c r="H52" s="172"/>
      <c r="I52" s="172"/>
      <c r="J52" s="172"/>
      <c r="K52" s="172"/>
      <c r="L52" s="172"/>
      <c r="M52" s="172"/>
      <c r="N52" s="172"/>
      <c r="O52" s="172"/>
      <c r="P52" s="172"/>
      <c r="Q52" s="172"/>
      <c r="R52" s="172"/>
      <c r="S52" s="172"/>
      <c r="T52" s="172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2"/>
      <c r="AH52" s="172"/>
      <c r="AI52" s="194">
        <f t="shared" si="0"/>
        <v>0</v>
      </c>
      <c r="AJ52" s="195">
        <f t="shared" si="1"/>
        <v>0</v>
      </c>
      <c r="AK52" s="196">
        <f t="shared" si="2"/>
        <v>0</v>
      </c>
    </row>
    <row r="53" spans="1:37" ht="16.8" customHeight="1" x14ac:dyDescent="0.25">
      <c r="A53" s="86">
        <f>ปพ.5!A50</f>
        <v>0</v>
      </c>
      <c r="B53" s="87">
        <f>ปพ.5!B50</f>
        <v>0</v>
      </c>
      <c r="C53" s="171">
        <f>ปพ.5!D50</f>
        <v>0</v>
      </c>
      <c r="D53" s="172"/>
      <c r="E53" s="172"/>
      <c r="F53" s="172"/>
      <c r="G53" s="172"/>
      <c r="H53" s="172"/>
      <c r="I53" s="172"/>
      <c r="J53" s="172"/>
      <c r="K53" s="172"/>
      <c r="L53" s="172"/>
      <c r="M53" s="172"/>
      <c r="N53" s="172"/>
      <c r="O53" s="172"/>
      <c r="P53" s="172"/>
      <c r="Q53" s="172"/>
      <c r="R53" s="172"/>
      <c r="S53" s="172"/>
      <c r="T53" s="172"/>
      <c r="U53" s="172"/>
      <c r="V53" s="172"/>
      <c r="W53" s="172"/>
      <c r="X53" s="172"/>
      <c r="Y53" s="172"/>
      <c r="Z53" s="172"/>
      <c r="AA53" s="172"/>
      <c r="AB53" s="172"/>
      <c r="AC53" s="172"/>
      <c r="AD53" s="172"/>
      <c r="AE53" s="172"/>
      <c r="AF53" s="172"/>
      <c r="AG53" s="172"/>
      <c r="AH53" s="172"/>
      <c r="AI53" s="194">
        <f t="shared" si="0"/>
        <v>0</v>
      </c>
      <c r="AJ53" s="195">
        <f t="shared" si="1"/>
        <v>0</v>
      </c>
      <c r="AK53" s="196">
        <f t="shared" si="2"/>
        <v>0</v>
      </c>
    </row>
    <row r="54" spans="1:37" ht="16.8" customHeight="1" x14ac:dyDescent="0.25">
      <c r="A54" s="86">
        <f>ปพ.5!A51</f>
        <v>0</v>
      </c>
      <c r="B54" s="87">
        <f>ปพ.5!B51</f>
        <v>0</v>
      </c>
      <c r="C54" s="171">
        <f>ปพ.5!D51</f>
        <v>0</v>
      </c>
      <c r="D54" s="172"/>
      <c r="E54" s="172"/>
      <c r="F54" s="172"/>
      <c r="G54" s="172"/>
      <c r="H54" s="172"/>
      <c r="I54" s="172"/>
      <c r="J54" s="172"/>
      <c r="K54" s="172"/>
      <c r="L54" s="172"/>
      <c r="M54" s="172"/>
      <c r="N54" s="172"/>
      <c r="O54" s="172"/>
      <c r="P54" s="172"/>
      <c r="Q54" s="172"/>
      <c r="R54" s="172"/>
      <c r="S54" s="172"/>
      <c r="T54" s="172"/>
      <c r="U54" s="172"/>
      <c r="V54" s="172"/>
      <c r="W54" s="172"/>
      <c r="X54" s="172"/>
      <c r="Y54" s="172"/>
      <c r="Z54" s="172"/>
      <c r="AA54" s="172"/>
      <c r="AB54" s="172"/>
      <c r="AC54" s="172"/>
      <c r="AD54" s="172"/>
      <c r="AE54" s="172"/>
      <c r="AF54" s="172"/>
      <c r="AG54" s="172"/>
      <c r="AH54" s="172"/>
      <c r="AI54" s="194">
        <f t="shared" si="0"/>
        <v>0</v>
      </c>
      <c r="AJ54" s="195">
        <f t="shared" si="1"/>
        <v>0</v>
      </c>
      <c r="AK54" s="196">
        <f t="shared" si="2"/>
        <v>0</v>
      </c>
    </row>
    <row r="55" spans="1:37" ht="16.8" customHeight="1" x14ac:dyDescent="0.25">
      <c r="A55" s="86">
        <f>ปพ.5!A52</f>
        <v>0</v>
      </c>
      <c r="B55" s="87">
        <f>ปพ.5!B52</f>
        <v>0</v>
      </c>
      <c r="C55" s="171">
        <f>ปพ.5!D52</f>
        <v>0</v>
      </c>
      <c r="D55" s="172"/>
      <c r="E55" s="172"/>
      <c r="F55" s="172"/>
      <c r="G55" s="172"/>
      <c r="H55" s="172"/>
      <c r="I55" s="172"/>
      <c r="J55" s="172"/>
      <c r="K55" s="172"/>
      <c r="L55" s="172"/>
      <c r="M55" s="172"/>
      <c r="N55" s="172"/>
      <c r="O55" s="172"/>
      <c r="P55" s="172"/>
      <c r="Q55" s="172"/>
      <c r="R55" s="172"/>
      <c r="S55" s="172"/>
      <c r="T55" s="172"/>
      <c r="U55" s="172"/>
      <c r="V55" s="172"/>
      <c r="W55" s="172"/>
      <c r="X55" s="172"/>
      <c r="Y55" s="172"/>
      <c r="Z55" s="172"/>
      <c r="AA55" s="172"/>
      <c r="AB55" s="172"/>
      <c r="AC55" s="172"/>
      <c r="AD55" s="172"/>
      <c r="AE55" s="172"/>
      <c r="AF55" s="172"/>
      <c r="AG55" s="172"/>
      <c r="AH55" s="172"/>
      <c r="AI55" s="194">
        <f t="shared" si="0"/>
        <v>0</v>
      </c>
      <c r="AJ55" s="195">
        <f t="shared" si="1"/>
        <v>0</v>
      </c>
      <c r="AK55" s="196">
        <f t="shared" si="2"/>
        <v>0</v>
      </c>
    </row>
    <row r="56" spans="1:37" ht="24.6" x14ac:dyDescent="0.25">
      <c r="A56" s="411"/>
      <c r="B56" s="412"/>
      <c r="C56" s="176" t="s">
        <v>106</v>
      </c>
      <c r="D56" s="177">
        <f t="shared" ref="D56:AH56" si="3">COUNTIF(D10:D55,"ขาด")</f>
        <v>0</v>
      </c>
      <c r="E56" s="177">
        <f t="shared" si="3"/>
        <v>0</v>
      </c>
      <c r="F56" s="177">
        <f t="shared" si="3"/>
        <v>0</v>
      </c>
      <c r="G56" s="177">
        <f t="shared" si="3"/>
        <v>0</v>
      </c>
      <c r="H56" s="177">
        <f t="shared" si="3"/>
        <v>0</v>
      </c>
      <c r="I56" s="177">
        <f t="shared" si="3"/>
        <v>0</v>
      </c>
      <c r="J56" s="177">
        <f t="shared" si="3"/>
        <v>0</v>
      </c>
      <c r="K56" s="177">
        <f t="shared" si="3"/>
        <v>0</v>
      </c>
      <c r="L56" s="177">
        <f t="shared" si="3"/>
        <v>0</v>
      </c>
      <c r="M56" s="177">
        <f t="shared" si="3"/>
        <v>0</v>
      </c>
      <c r="N56" s="177">
        <f t="shared" si="3"/>
        <v>0</v>
      </c>
      <c r="O56" s="177">
        <f t="shared" si="3"/>
        <v>0</v>
      </c>
      <c r="P56" s="177">
        <f t="shared" si="3"/>
        <v>0</v>
      </c>
      <c r="Q56" s="177">
        <f t="shared" si="3"/>
        <v>0</v>
      </c>
      <c r="R56" s="177">
        <f t="shared" si="3"/>
        <v>0</v>
      </c>
      <c r="S56" s="177">
        <f t="shared" si="3"/>
        <v>0</v>
      </c>
      <c r="T56" s="177">
        <f t="shared" si="3"/>
        <v>0</v>
      </c>
      <c r="U56" s="177">
        <f t="shared" si="3"/>
        <v>0</v>
      </c>
      <c r="V56" s="177">
        <f t="shared" si="3"/>
        <v>0</v>
      </c>
      <c r="W56" s="177">
        <f t="shared" si="3"/>
        <v>0</v>
      </c>
      <c r="X56" s="177">
        <f t="shared" si="3"/>
        <v>0</v>
      </c>
      <c r="Y56" s="177">
        <f t="shared" si="3"/>
        <v>0</v>
      </c>
      <c r="Z56" s="177">
        <f t="shared" si="3"/>
        <v>0</v>
      </c>
      <c r="AA56" s="177">
        <f t="shared" si="3"/>
        <v>0</v>
      </c>
      <c r="AB56" s="177">
        <f t="shared" si="3"/>
        <v>0</v>
      </c>
      <c r="AC56" s="177">
        <f t="shared" si="3"/>
        <v>0</v>
      </c>
      <c r="AD56" s="177">
        <f t="shared" si="3"/>
        <v>0</v>
      </c>
      <c r="AE56" s="177">
        <f t="shared" si="3"/>
        <v>0</v>
      </c>
      <c r="AF56" s="177">
        <f t="shared" si="3"/>
        <v>0</v>
      </c>
      <c r="AG56" s="177">
        <f t="shared" si="3"/>
        <v>0</v>
      </c>
      <c r="AH56" s="177">
        <f t="shared" si="3"/>
        <v>0</v>
      </c>
      <c r="AI56" s="414"/>
      <c r="AJ56" s="415"/>
      <c r="AK56" s="415"/>
    </row>
    <row r="57" spans="1:37" ht="24.6" x14ac:dyDescent="0.25">
      <c r="A57" s="276"/>
      <c r="B57" s="413"/>
      <c r="C57" s="178" t="s">
        <v>107</v>
      </c>
      <c r="D57" s="179">
        <f t="shared" ref="D57:AH57" si="4">COUNTIF(D10:D55,"ลา")</f>
        <v>0</v>
      </c>
      <c r="E57" s="179">
        <f t="shared" si="4"/>
        <v>0</v>
      </c>
      <c r="F57" s="179">
        <f t="shared" si="4"/>
        <v>0</v>
      </c>
      <c r="G57" s="179">
        <f t="shared" si="4"/>
        <v>0</v>
      </c>
      <c r="H57" s="179">
        <f t="shared" si="4"/>
        <v>0</v>
      </c>
      <c r="I57" s="179">
        <f t="shared" si="4"/>
        <v>0</v>
      </c>
      <c r="J57" s="179">
        <f t="shared" si="4"/>
        <v>0</v>
      </c>
      <c r="K57" s="179">
        <f t="shared" si="4"/>
        <v>0</v>
      </c>
      <c r="L57" s="179">
        <f t="shared" si="4"/>
        <v>0</v>
      </c>
      <c r="M57" s="179">
        <f t="shared" si="4"/>
        <v>0</v>
      </c>
      <c r="N57" s="179">
        <f t="shared" si="4"/>
        <v>0</v>
      </c>
      <c r="O57" s="179">
        <f t="shared" si="4"/>
        <v>0</v>
      </c>
      <c r="P57" s="179">
        <f t="shared" si="4"/>
        <v>0</v>
      </c>
      <c r="Q57" s="179">
        <f t="shared" si="4"/>
        <v>0</v>
      </c>
      <c r="R57" s="179">
        <f t="shared" si="4"/>
        <v>0</v>
      </c>
      <c r="S57" s="179">
        <f t="shared" si="4"/>
        <v>0</v>
      </c>
      <c r="T57" s="179">
        <f t="shared" si="4"/>
        <v>0</v>
      </c>
      <c r="U57" s="179">
        <f t="shared" si="4"/>
        <v>0</v>
      </c>
      <c r="V57" s="179">
        <f t="shared" si="4"/>
        <v>0</v>
      </c>
      <c r="W57" s="179">
        <f t="shared" si="4"/>
        <v>0</v>
      </c>
      <c r="X57" s="179">
        <f t="shared" si="4"/>
        <v>0</v>
      </c>
      <c r="Y57" s="179">
        <f t="shared" si="4"/>
        <v>0</v>
      </c>
      <c r="Z57" s="179">
        <f t="shared" si="4"/>
        <v>0</v>
      </c>
      <c r="AA57" s="179">
        <f t="shared" si="4"/>
        <v>0</v>
      </c>
      <c r="AB57" s="179">
        <f t="shared" si="4"/>
        <v>0</v>
      </c>
      <c r="AC57" s="179">
        <f t="shared" si="4"/>
        <v>0</v>
      </c>
      <c r="AD57" s="179">
        <f t="shared" si="4"/>
        <v>0</v>
      </c>
      <c r="AE57" s="179">
        <f t="shared" si="4"/>
        <v>0</v>
      </c>
      <c r="AF57" s="179">
        <f t="shared" si="4"/>
        <v>0</v>
      </c>
      <c r="AG57" s="179">
        <f t="shared" si="4"/>
        <v>0</v>
      </c>
      <c r="AH57" s="179">
        <f t="shared" si="4"/>
        <v>0</v>
      </c>
      <c r="AI57" s="416"/>
      <c r="AJ57" s="406"/>
      <c r="AK57" s="406"/>
    </row>
    <row r="58" spans="1:37" ht="24.6" x14ac:dyDescent="0.25">
      <c r="A58" s="276"/>
      <c r="B58" s="413"/>
      <c r="C58" s="181" t="s">
        <v>105</v>
      </c>
      <c r="D58" s="182">
        <f t="shared" ref="D58:AH58" si="5">COUNTIF(D10:D55,"มา")</f>
        <v>0</v>
      </c>
      <c r="E58" s="182">
        <f t="shared" si="5"/>
        <v>0</v>
      </c>
      <c r="F58" s="182">
        <f t="shared" si="5"/>
        <v>0</v>
      </c>
      <c r="G58" s="182">
        <f t="shared" si="5"/>
        <v>0</v>
      </c>
      <c r="H58" s="182">
        <f t="shared" si="5"/>
        <v>0</v>
      </c>
      <c r="I58" s="182">
        <f t="shared" si="5"/>
        <v>0</v>
      </c>
      <c r="J58" s="182">
        <f t="shared" si="5"/>
        <v>0</v>
      </c>
      <c r="K58" s="182">
        <f t="shared" si="5"/>
        <v>0</v>
      </c>
      <c r="L58" s="182">
        <f t="shared" si="5"/>
        <v>0</v>
      </c>
      <c r="M58" s="182">
        <f t="shared" si="5"/>
        <v>0</v>
      </c>
      <c r="N58" s="182">
        <f t="shared" si="5"/>
        <v>0</v>
      </c>
      <c r="O58" s="182">
        <f t="shared" si="5"/>
        <v>0</v>
      </c>
      <c r="P58" s="182">
        <f t="shared" si="5"/>
        <v>0</v>
      </c>
      <c r="Q58" s="182">
        <f t="shared" si="5"/>
        <v>0</v>
      </c>
      <c r="R58" s="182">
        <f t="shared" si="5"/>
        <v>0</v>
      </c>
      <c r="S58" s="182">
        <f t="shared" si="5"/>
        <v>0</v>
      </c>
      <c r="T58" s="182">
        <f t="shared" si="5"/>
        <v>0</v>
      </c>
      <c r="U58" s="182">
        <f t="shared" si="5"/>
        <v>0</v>
      </c>
      <c r="V58" s="182">
        <f t="shared" si="5"/>
        <v>0</v>
      </c>
      <c r="W58" s="182">
        <f t="shared" si="5"/>
        <v>0</v>
      </c>
      <c r="X58" s="182">
        <f t="shared" si="5"/>
        <v>0</v>
      </c>
      <c r="Y58" s="182">
        <f t="shared" si="5"/>
        <v>0</v>
      </c>
      <c r="Z58" s="182">
        <f t="shared" si="5"/>
        <v>0</v>
      </c>
      <c r="AA58" s="182">
        <f t="shared" si="5"/>
        <v>0</v>
      </c>
      <c r="AB58" s="182">
        <f t="shared" si="5"/>
        <v>0</v>
      </c>
      <c r="AC58" s="182">
        <f t="shared" si="5"/>
        <v>0</v>
      </c>
      <c r="AD58" s="182">
        <f t="shared" si="5"/>
        <v>0</v>
      </c>
      <c r="AE58" s="182">
        <f t="shared" si="5"/>
        <v>0</v>
      </c>
      <c r="AF58" s="182">
        <f t="shared" si="5"/>
        <v>0</v>
      </c>
      <c r="AG58" s="182">
        <f t="shared" si="5"/>
        <v>0</v>
      </c>
      <c r="AH58" s="182">
        <f t="shared" si="5"/>
        <v>0</v>
      </c>
      <c r="AI58" s="416"/>
      <c r="AJ58" s="406"/>
      <c r="AK58" s="406"/>
    </row>
    <row r="59" spans="1:37" ht="24.6" x14ac:dyDescent="0.25">
      <c r="A59" s="23"/>
      <c r="B59" s="183"/>
      <c r="C59" s="184"/>
      <c r="D59" s="185" t="s">
        <v>124</v>
      </c>
      <c r="E59" s="185" t="s">
        <v>125</v>
      </c>
      <c r="F59" s="185" t="s">
        <v>126</v>
      </c>
      <c r="G59" s="185" t="s">
        <v>127</v>
      </c>
      <c r="H59" s="185" t="s">
        <v>128</v>
      </c>
      <c r="I59" s="186"/>
      <c r="J59" s="186"/>
      <c r="K59" s="186"/>
    </row>
    <row r="60" spans="1:37" ht="22.5" customHeight="1" x14ac:dyDescent="0.25">
      <c r="A60" s="11"/>
      <c r="B60" s="11"/>
      <c r="C60" s="11"/>
      <c r="D60" s="180">
        <f>COUNTIF(D9:AH9,"จ.")</f>
        <v>0</v>
      </c>
      <c r="E60" s="180">
        <f>COUNTIF(D9:AH9,"อ.")</f>
        <v>0</v>
      </c>
      <c r="F60" s="180">
        <f>COUNTIF(D9:AH9,"พ.")</f>
        <v>0</v>
      </c>
      <c r="G60" s="180">
        <f>COUNTIF(D9:AH9,"พฤ.")</f>
        <v>0</v>
      </c>
      <c r="H60" s="180">
        <f>COUNTIF(D9:AH9,"ศ.")</f>
        <v>0</v>
      </c>
      <c r="I60" s="187">
        <f>SUM(D60:H60)</f>
        <v>0</v>
      </c>
      <c r="AE60" s="417"/>
      <c r="AF60" s="417"/>
      <c r="AG60" s="417"/>
      <c r="AH60" s="417"/>
      <c r="AI60" s="417"/>
      <c r="AJ60" s="417"/>
      <c r="AK60" s="417"/>
    </row>
    <row r="61" spans="1:37" ht="22.5" customHeight="1" x14ac:dyDescent="0.25">
      <c r="A61" s="11"/>
      <c r="B61" s="11"/>
      <c r="C61" s="11"/>
      <c r="AE61" s="406"/>
      <c r="AF61" s="406"/>
      <c r="AG61" s="406"/>
      <c r="AH61" s="406"/>
      <c r="AI61" s="406"/>
      <c r="AJ61" s="406"/>
      <c r="AK61" s="406"/>
    </row>
    <row r="62" spans="1:37" ht="22.5" customHeight="1" x14ac:dyDescent="0.25">
      <c r="A62" s="11"/>
      <c r="B62" s="11"/>
      <c r="C62" s="11"/>
      <c r="AE62" s="406"/>
      <c r="AF62" s="406"/>
      <c r="AG62" s="406"/>
      <c r="AH62" s="406"/>
      <c r="AI62" s="406"/>
      <c r="AJ62" s="406"/>
      <c r="AK62" s="406"/>
    </row>
    <row r="63" spans="1:37" ht="27" x14ac:dyDescent="0.25">
      <c r="A63" s="11"/>
      <c r="B63" s="11"/>
      <c r="C63" s="11"/>
    </row>
    <row r="64" spans="1:37" ht="27" x14ac:dyDescent="0.25">
      <c r="A64" s="11"/>
      <c r="B64" s="11"/>
      <c r="C64" s="11"/>
    </row>
    <row r="65" spans="1:3" ht="27" x14ac:dyDescent="0.25">
      <c r="A65" s="11"/>
      <c r="B65" s="11"/>
      <c r="C65" s="11"/>
    </row>
    <row r="66" spans="1:3" ht="27" x14ac:dyDescent="0.25">
      <c r="A66" s="11"/>
      <c r="B66" s="11"/>
      <c r="C66" s="11"/>
    </row>
    <row r="67" spans="1:3" ht="27" x14ac:dyDescent="0.25">
      <c r="A67" s="11"/>
      <c r="B67" s="11"/>
      <c r="C67" s="11"/>
    </row>
    <row r="68" spans="1:3" ht="27" x14ac:dyDescent="0.25">
      <c r="A68" s="11"/>
      <c r="B68" s="11"/>
      <c r="C68" s="11"/>
    </row>
    <row r="69" spans="1:3" ht="27" x14ac:dyDescent="0.25">
      <c r="A69" s="11"/>
      <c r="B69" s="11"/>
      <c r="C69" s="11"/>
    </row>
    <row r="70" spans="1:3" ht="27" x14ac:dyDescent="0.25">
      <c r="A70" s="11"/>
      <c r="B70" s="11"/>
      <c r="C70" s="11"/>
    </row>
    <row r="71" spans="1:3" ht="27" x14ac:dyDescent="0.25">
      <c r="A71" s="11"/>
      <c r="B71" s="11"/>
      <c r="C71" s="11"/>
    </row>
    <row r="72" spans="1:3" ht="27" x14ac:dyDescent="0.25">
      <c r="A72" s="11"/>
      <c r="B72" s="11"/>
      <c r="C72" s="11"/>
    </row>
  </sheetData>
  <sheetProtection algorithmName="SHA-512" hashValue="2gzQEXwCX8X8Sueyr9Oq7k6IxOqWFP5MOvc3Mrg7+1ckzLECtM+GxpgLb+dQUKkf5l8W5JhubrDfDFQLH08XFw==" saltValue="m2nMyajJxh6RNs8CLTYjEg==" spinCount="100000" sheet="1" objects="1" scenarios="1"/>
  <dataConsolidate/>
  <mergeCells count="23">
    <mergeCell ref="A4:F4"/>
    <mergeCell ref="G4:S4"/>
    <mergeCell ref="T4:AB4"/>
    <mergeCell ref="AC4:AK4"/>
    <mergeCell ref="A1:S1"/>
    <mergeCell ref="T1:AK1"/>
    <mergeCell ref="A2:S2"/>
    <mergeCell ref="T2:AK2"/>
    <mergeCell ref="A3:S3"/>
    <mergeCell ref="T3:AK3"/>
    <mergeCell ref="AE62:AK62"/>
    <mergeCell ref="AJ8:AJ9"/>
    <mergeCell ref="AK8:AK9"/>
    <mergeCell ref="A56:B58"/>
    <mergeCell ref="AI56:AK58"/>
    <mergeCell ref="AE60:AK60"/>
    <mergeCell ref="AE61:AK61"/>
    <mergeCell ref="A5:A9"/>
    <mergeCell ref="B5:B9"/>
    <mergeCell ref="C5:C9"/>
    <mergeCell ref="AI8:AI9"/>
    <mergeCell ref="D5:S7"/>
    <mergeCell ref="T5:AK7"/>
  </mergeCells>
  <conditionalFormatting sqref="D10:AH55">
    <cfRule type="containsText" dxfId="5" priority="1" operator="containsText" text="ลา">
      <formula>NOT(ISERROR(SEARCH("ลา",D10)))</formula>
    </cfRule>
    <cfRule type="containsText" dxfId="4" priority="2" operator="containsText" text="ขาด">
      <formula>NOT(ISERROR(SEARCH("ขาด",D10)))</formula>
    </cfRule>
    <cfRule type="containsText" dxfId="3" priority="3" operator="containsText" text="มา">
      <formula>NOT(ISERROR(SEARCH("มา",D10)))</formula>
    </cfRule>
  </conditionalFormatting>
  <dataValidations count="2">
    <dataValidation type="list" allowBlank="1" showInputMessage="1" showErrorMessage="1" sqref="D10:AH55" xr:uid="{00000000-0002-0000-0F00-000000000000}">
      <formula1>"ขาด,ลา,มา"</formula1>
    </dataValidation>
    <dataValidation type="list" allowBlank="1" showInputMessage="1" showErrorMessage="1" sqref="D9:AH9" xr:uid="{00000000-0002-0000-0F00-000001000000}">
      <formula1>"จ.,อ.,พ.,พฤ.,ศ."</formula1>
    </dataValidation>
  </dataValidations>
  <pageMargins left="0.9055118110236221" right="0.70866141732283472" top="0.74803149606299213" bottom="0.74803149606299213" header="0.31496062992125984" footer="0.31496062992125984"/>
  <pageSetup paperSize="5" scale="7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K72"/>
  <sheetViews>
    <sheetView showZeros="0" view="pageBreakPreview" zoomScaleNormal="100" zoomScaleSheetLayoutView="100" workbookViewId="0">
      <pane xSplit="3" ySplit="9" topLeftCell="H10" activePane="bottomRight" state="frozen"/>
      <selection pane="topRight" activeCell="D1" sqref="D1"/>
      <selection pane="bottomLeft" activeCell="A10" sqref="A10"/>
      <selection pane="bottomRight" activeCell="V16" sqref="V16"/>
    </sheetView>
  </sheetViews>
  <sheetFormatPr defaultColWidth="9" defaultRowHeight="21" x14ac:dyDescent="0.25"/>
  <cols>
    <col min="1" max="1" width="4.69921875" style="12" customWidth="1"/>
    <col min="2" max="2" width="10" style="12" customWidth="1"/>
    <col min="3" max="3" width="25.69921875" style="12" customWidth="1"/>
    <col min="4" max="33" width="4" style="180" customWidth="1"/>
    <col min="34" max="34" width="4.69921875" style="180" customWidth="1"/>
    <col min="35" max="36" width="4.69921875" style="20" customWidth="1"/>
    <col min="37" max="16384" width="9" style="12"/>
  </cols>
  <sheetData>
    <row r="1" spans="1:37" ht="30" x14ac:dyDescent="0.25">
      <c r="A1" s="429" t="s">
        <v>3</v>
      </c>
      <c r="B1" s="429"/>
      <c r="C1" s="429"/>
      <c r="D1" s="429"/>
      <c r="E1" s="429"/>
      <c r="F1" s="429"/>
      <c r="G1" s="429"/>
      <c r="H1" s="429"/>
      <c r="I1" s="429"/>
      <c r="J1" s="429"/>
      <c r="K1" s="429"/>
      <c r="L1" s="429"/>
      <c r="M1" s="429"/>
      <c r="N1" s="429"/>
      <c r="O1" s="429"/>
      <c r="P1" s="429"/>
      <c r="Q1" s="429"/>
      <c r="R1" s="429"/>
      <c r="S1" s="429"/>
      <c r="T1" s="429"/>
      <c r="U1" s="429"/>
      <c r="V1" s="429"/>
      <c r="W1" s="429"/>
      <c r="X1" s="429"/>
      <c r="Y1" s="429"/>
      <c r="Z1" s="429"/>
      <c r="AA1" s="429"/>
      <c r="AB1" s="429"/>
      <c r="AC1" s="429"/>
      <c r="AD1" s="429"/>
      <c r="AE1" s="429"/>
      <c r="AF1" s="429"/>
      <c r="AG1" s="429"/>
      <c r="AH1" s="429"/>
      <c r="AI1" s="429"/>
      <c r="AJ1" s="429"/>
      <c r="AK1" s="191"/>
    </row>
    <row r="2" spans="1:37" ht="24.6" x14ac:dyDescent="0.25">
      <c r="A2" s="430" t="s">
        <v>5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  <c r="R2" s="430"/>
      <c r="S2" s="430"/>
      <c r="T2" s="430"/>
      <c r="U2" s="430"/>
      <c r="V2" s="430"/>
      <c r="W2" s="430"/>
      <c r="X2" s="430"/>
      <c r="Y2" s="430"/>
      <c r="Z2" s="430"/>
      <c r="AA2" s="430"/>
      <c r="AB2" s="430"/>
      <c r="AC2" s="430"/>
      <c r="AD2" s="430"/>
      <c r="AE2" s="430"/>
      <c r="AF2" s="430"/>
      <c r="AG2" s="430"/>
      <c r="AH2" s="430"/>
      <c r="AI2" s="430"/>
      <c r="AJ2" s="430"/>
      <c r="AK2" s="192"/>
    </row>
    <row r="3" spans="1:37" ht="24.6" x14ac:dyDescent="0.25">
      <c r="A3" s="430" t="str">
        <f>"แบบบันทึกการเข้าเรียนกลุ่มสาระการเรียนรู้"&amp;" "&amp;ข้อมูลพื้นฐาน!B7&amp;"  รหัสรายวิชา "&amp;ข้อมูลพื้นฐาน!B8&amp;" รายวิชา "&amp;ข้อมูลพื้นฐาน!B9&amp;"   "&amp;ข้อมูลพื้นฐาน!B5</f>
        <v xml:space="preserve">แบบบันทึกการเข้าเรียนกลุ่มสาระการเรียนรู้   รหัสรายวิชา  รายวิชา    ปีการศึกษา </v>
      </c>
      <c r="B3" s="430"/>
      <c r="C3" s="430"/>
      <c r="D3" s="430"/>
      <c r="E3" s="430"/>
      <c r="F3" s="430"/>
      <c r="G3" s="430"/>
      <c r="H3" s="430"/>
      <c r="I3" s="430"/>
      <c r="J3" s="430"/>
      <c r="K3" s="430"/>
      <c r="L3" s="430"/>
      <c r="M3" s="430"/>
      <c r="N3" s="430"/>
      <c r="O3" s="430"/>
      <c r="P3" s="430"/>
      <c r="Q3" s="430"/>
      <c r="R3" s="430"/>
      <c r="S3" s="430"/>
      <c r="T3" s="430"/>
      <c r="U3" s="430"/>
      <c r="V3" s="430"/>
      <c r="W3" s="430"/>
      <c r="X3" s="430"/>
      <c r="Y3" s="430"/>
      <c r="Z3" s="430"/>
      <c r="AA3" s="430"/>
      <c r="AB3" s="430"/>
      <c r="AC3" s="430"/>
      <c r="AD3" s="430"/>
      <c r="AE3" s="430"/>
      <c r="AF3" s="430"/>
      <c r="AG3" s="430"/>
      <c r="AH3" s="430"/>
      <c r="AI3" s="430"/>
      <c r="AJ3" s="430"/>
      <c r="AK3" s="192"/>
    </row>
    <row r="4" spans="1:37" ht="24.6" x14ac:dyDescent="0.25">
      <c r="A4" s="441" t="str">
        <f>ข้อมูลพื้นฐาน!B6&amp;"  "</f>
        <v xml:space="preserve">ชั้นประถมศึกษาปีที่   </v>
      </c>
      <c r="B4" s="441"/>
      <c r="C4" s="441"/>
      <c r="D4" s="441"/>
      <c r="E4" s="441"/>
      <c r="F4" s="441"/>
      <c r="G4" s="442" t="str">
        <f>"  ครูผู้สอน "&amp;ข้อมูลพื้นฐาน!B11</f>
        <v xml:space="preserve">  ครูผู้สอน </v>
      </c>
      <c r="H4" s="442"/>
      <c r="I4" s="442"/>
      <c r="J4" s="442"/>
      <c r="K4" s="442"/>
      <c r="L4" s="442"/>
      <c r="M4" s="442"/>
      <c r="N4" s="442"/>
      <c r="O4" s="442"/>
      <c r="P4" s="442"/>
      <c r="Q4" s="442"/>
      <c r="R4" s="442"/>
      <c r="S4" s="442"/>
      <c r="T4" s="441"/>
      <c r="U4" s="441"/>
      <c r="V4" s="441"/>
      <c r="W4" s="441"/>
      <c r="X4" s="441"/>
      <c r="Y4" s="441"/>
      <c r="Z4" s="441"/>
      <c r="AA4" s="441"/>
      <c r="AB4" s="440"/>
      <c r="AC4" s="440"/>
      <c r="AD4" s="440"/>
      <c r="AE4" s="440"/>
      <c r="AF4" s="440"/>
      <c r="AG4" s="440"/>
      <c r="AH4" s="440"/>
      <c r="AI4" s="440"/>
      <c r="AJ4" s="440"/>
      <c r="AK4" s="192"/>
    </row>
    <row r="5" spans="1:37" ht="14.25" customHeight="1" x14ac:dyDescent="0.25">
      <c r="A5" s="418" t="s">
        <v>44</v>
      </c>
      <c r="B5" s="421" t="s">
        <v>47</v>
      </c>
      <c r="C5" s="424" t="s">
        <v>49</v>
      </c>
      <c r="D5" s="431" t="s">
        <v>136</v>
      </c>
      <c r="E5" s="432"/>
      <c r="F5" s="432"/>
      <c r="G5" s="432"/>
      <c r="H5" s="432"/>
      <c r="I5" s="432"/>
      <c r="J5" s="432"/>
      <c r="K5" s="432"/>
      <c r="L5" s="432"/>
      <c r="M5" s="432"/>
      <c r="N5" s="432"/>
      <c r="O5" s="432"/>
      <c r="P5" s="432"/>
      <c r="Q5" s="432"/>
      <c r="R5" s="432"/>
      <c r="S5" s="432"/>
      <c r="T5" s="431" t="str">
        <f>D5</f>
        <v>ประจำเดือน เมษายน</v>
      </c>
      <c r="U5" s="432"/>
      <c r="V5" s="432"/>
      <c r="W5" s="432"/>
      <c r="X5" s="432"/>
      <c r="Y5" s="432"/>
      <c r="Z5" s="432"/>
      <c r="AA5" s="432"/>
      <c r="AB5" s="432"/>
      <c r="AC5" s="432"/>
      <c r="AD5" s="432"/>
      <c r="AE5" s="432"/>
      <c r="AF5" s="432"/>
      <c r="AG5" s="432"/>
      <c r="AH5" s="432"/>
      <c r="AI5" s="432"/>
      <c r="AJ5" s="437"/>
    </row>
    <row r="6" spans="1:37" ht="14.25" customHeight="1" x14ac:dyDescent="0.25">
      <c r="A6" s="419"/>
      <c r="B6" s="422"/>
      <c r="C6" s="425"/>
      <c r="D6" s="433"/>
      <c r="E6" s="434"/>
      <c r="F6" s="434"/>
      <c r="G6" s="434"/>
      <c r="H6" s="434"/>
      <c r="I6" s="434"/>
      <c r="J6" s="434"/>
      <c r="K6" s="434"/>
      <c r="L6" s="434"/>
      <c r="M6" s="434"/>
      <c r="N6" s="434"/>
      <c r="O6" s="434"/>
      <c r="P6" s="434"/>
      <c r="Q6" s="434"/>
      <c r="R6" s="434"/>
      <c r="S6" s="434"/>
      <c r="T6" s="433"/>
      <c r="U6" s="434"/>
      <c r="V6" s="434"/>
      <c r="W6" s="434"/>
      <c r="X6" s="434"/>
      <c r="Y6" s="434"/>
      <c r="Z6" s="434"/>
      <c r="AA6" s="434"/>
      <c r="AB6" s="434"/>
      <c r="AC6" s="434"/>
      <c r="AD6" s="434"/>
      <c r="AE6" s="434"/>
      <c r="AF6" s="434"/>
      <c r="AG6" s="434"/>
      <c r="AH6" s="434"/>
      <c r="AI6" s="434"/>
      <c r="AJ6" s="438"/>
    </row>
    <row r="7" spans="1:37" ht="18.75" customHeight="1" x14ac:dyDescent="0.25">
      <c r="A7" s="419"/>
      <c r="B7" s="422"/>
      <c r="C7" s="425"/>
      <c r="D7" s="435"/>
      <c r="E7" s="436"/>
      <c r="F7" s="436"/>
      <c r="G7" s="436"/>
      <c r="H7" s="436"/>
      <c r="I7" s="436"/>
      <c r="J7" s="436"/>
      <c r="K7" s="436"/>
      <c r="L7" s="436"/>
      <c r="M7" s="436"/>
      <c r="N7" s="436"/>
      <c r="O7" s="436"/>
      <c r="P7" s="436"/>
      <c r="Q7" s="436"/>
      <c r="R7" s="436"/>
      <c r="S7" s="436"/>
      <c r="T7" s="435"/>
      <c r="U7" s="436"/>
      <c r="V7" s="436"/>
      <c r="W7" s="436"/>
      <c r="X7" s="436"/>
      <c r="Y7" s="436"/>
      <c r="Z7" s="436"/>
      <c r="AA7" s="436"/>
      <c r="AB7" s="436"/>
      <c r="AC7" s="436"/>
      <c r="AD7" s="436"/>
      <c r="AE7" s="436"/>
      <c r="AF7" s="436"/>
      <c r="AG7" s="436"/>
      <c r="AH7" s="436"/>
      <c r="AI7" s="436"/>
      <c r="AJ7" s="439"/>
    </row>
    <row r="8" spans="1:37" ht="18.75" customHeight="1" x14ac:dyDescent="0.25">
      <c r="A8" s="419"/>
      <c r="B8" s="422"/>
      <c r="C8" s="425"/>
      <c r="D8" s="84">
        <v>1</v>
      </c>
      <c r="E8" s="84">
        <v>2</v>
      </c>
      <c r="F8" s="84">
        <v>3</v>
      </c>
      <c r="G8" s="84">
        <v>4</v>
      </c>
      <c r="H8" s="84">
        <v>5</v>
      </c>
      <c r="I8" s="84">
        <v>6</v>
      </c>
      <c r="J8" s="84">
        <v>7</v>
      </c>
      <c r="K8" s="84">
        <v>8</v>
      </c>
      <c r="L8" s="84">
        <v>9</v>
      </c>
      <c r="M8" s="84">
        <v>10</v>
      </c>
      <c r="N8" s="84">
        <v>11</v>
      </c>
      <c r="O8" s="84">
        <v>12</v>
      </c>
      <c r="P8" s="84">
        <v>13</v>
      </c>
      <c r="Q8" s="84">
        <v>14</v>
      </c>
      <c r="R8" s="84">
        <v>15</v>
      </c>
      <c r="S8" s="84">
        <v>16</v>
      </c>
      <c r="T8" s="84">
        <v>17</v>
      </c>
      <c r="U8" s="84">
        <v>18</v>
      </c>
      <c r="V8" s="84">
        <v>19</v>
      </c>
      <c r="W8" s="84">
        <v>20</v>
      </c>
      <c r="X8" s="84">
        <v>21</v>
      </c>
      <c r="Y8" s="84">
        <v>22</v>
      </c>
      <c r="Z8" s="84">
        <v>23</v>
      </c>
      <c r="AA8" s="84">
        <v>24</v>
      </c>
      <c r="AB8" s="84">
        <v>25</v>
      </c>
      <c r="AC8" s="84">
        <v>26</v>
      </c>
      <c r="AD8" s="84">
        <v>27</v>
      </c>
      <c r="AE8" s="84">
        <v>28</v>
      </c>
      <c r="AF8" s="84">
        <v>29</v>
      </c>
      <c r="AG8" s="84">
        <v>30</v>
      </c>
      <c r="AH8" s="427" t="s">
        <v>106</v>
      </c>
      <c r="AI8" s="407" t="s">
        <v>107</v>
      </c>
      <c r="AJ8" s="409" t="s">
        <v>105</v>
      </c>
    </row>
    <row r="9" spans="1:37" ht="18.75" customHeight="1" x14ac:dyDescent="0.25">
      <c r="A9" s="420"/>
      <c r="B9" s="423"/>
      <c r="C9" s="426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E9" s="170"/>
      <c r="AF9" s="170"/>
      <c r="AG9" s="170"/>
      <c r="AH9" s="428"/>
      <c r="AI9" s="408"/>
      <c r="AJ9" s="410"/>
    </row>
    <row r="10" spans="1:37" ht="17.25" customHeight="1" x14ac:dyDescent="0.25">
      <c r="A10" s="86">
        <f>ปพ.5!A7</f>
        <v>0</v>
      </c>
      <c r="B10" s="87">
        <f>ปพ.5!B7</f>
        <v>0</v>
      </c>
      <c r="C10" s="171">
        <f>ปพ.5!D7</f>
        <v>0</v>
      </c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V10" s="172"/>
      <c r="W10" s="172"/>
      <c r="X10" s="172"/>
      <c r="Y10" s="172"/>
      <c r="Z10" s="172"/>
      <c r="AA10" s="172"/>
      <c r="AB10" s="172"/>
      <c r="AC10" s="172"/>
      <c r="AD10" s="172"/>
      <c r="AE10" s="172"/>
      <c r="AF10" s="172"/>
      <c r="AG10" s="172"/>
      <c r="AH10" s="194">
        <f t="shared" ref="AH10:AH55" si="0">COUNTIF(D10:AG10,"ขาด")</f>
        <v>0</v>
      </c>
      <c r="AI10" s="195">
        <f t="shared" ref="AI10:AI55" si="1">COUNTIF(D10:AG10,"ลา")</f>
        <v>0</v>
      </c>
      <c r="AJ10" s="196">
        <f t="shared" ref="AJ10:AJ55" si="2">COUNTIF(D10:AG10,"มา")</f>
        <v>0</v>
      </c>
    </row>
    <row r="11" spans="1:37" ht="17.25" customHeight="1" x14ac:dyDescent="0.25">
      <c r="A11" s="86">
        <f>ปพ.5!A8</f>
        <v>0</v>
      </c>
      <c r="B11" s="87">
        <f>ปพ.5!B8</f>
        <v>0</v>
      </c>
      <c r="C11" s="171">
        <f>ปพ.5!D8</f>
        <v>0</v>
      </c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94">
        <f t="shared" si="0"/>
        <v>0</v>
      </c>
      <c r="AI11" s="195">
        <f t="shared" si="1"/>
        <v>0</v>
      </c>
      <c r="AJ11" s="196">
        <f t="shared" si="2"/>
        <v>0</v>
      </c>
    </row>
    <row r="12" spans="1:37" ht="17.25" customHeight="1" x14ac:dyDescent="0.25">
      <c r="A12" s="86">
        <f>ปพ.5!A9</f>
        <v>0</v>
      </c>
      <c r="B12" s="87">
        <f>ปพ.5!B9</f>
        <v>0</v>
      </c>
      <c r="C12" s="171">
        <f>ปพ.5!D9</f>
        <v>0</v>
      </c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  <c r="AA12" s="172"/>
      <c r="AB12" s="172"/>
      <c r="AC12" s="172"/>
      <c r="AD12" s="172"/>
      <c r="AE12" s="172"/>
      <c r="AF12" s="172"/>
      <c r="AG12" s="172"/>
      <c r="AH12" s="194">
        <f t="shared" si="0"/>
        <v>0</v>
      </c>
      <c r="AI12" s="195">
        <f t="shared" si="1"/>
        <v>0</v>
      </c>
      <c r="AJ12" s="196">
        <f t="shared" si="2"/>
        <v>0</v>
      </c>
    </row>
    <row r="13" spans="1:37" ht="17.25" customHeight="1" x14ac:dyDescent="0.25">
      <c r="A13" s="86">
        <f>ปพ.5!A10</f>
        <v>0</v>
      </c>
      <c r="B13" s="87">
        <f>ปพ.5!B10</f>
        <v>0</v>
      </c>
      <c r="C13" s="171">
        <f>ปพ.5!D10</f>
        <v>0</v>
      </c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2"/>
      <c r="AH13" s="194">
        <f t="shared" si="0"/>
        <v>0</v>
      </c>
      <c r="AI13" s="195">
        <f t="shared" si="1"/>
        <v>0</v>
      </c>
      <c r="AJ13" s="196">
        <f t="shared" si="2"/>
        <v>0</v>
      </c>
    </row>
    <row r="14" spans="1:37" ht="17.25" customHeight="1" x14ac:dyDescent="0.25">
      <c r="A14" s="86">
        <f>ปพ.5!A11</f>
        <v>0</v>
      </c>
      <c r="B14" s="87">
        <f>ปพ.5!B11</f>
        <v>0</v>
      </c>
      <c r="C14" s="171">
        <f>ปพ.5!D11</f>
        <v>0</v>
      </c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94">
        <f t="shared" si="0"/>
        <v>0</v>
      </c>
      <c r="AI14" s="195">
        <f t="shared" si="1"/>
        <v>0</v>
      </c>
      <c r="AJ14" s="196">
        <f t="shared" si="2"/>
        <v>0</v>
      </c>
    </row>
    <row r="15" spans="1:37" ht="17.25" customHeight="1" x14ac:dyDescent="0.25">
      <c r="A15" s="86">
        <f>ปพ.5!A12</f>
        <v>0</v>
      </c>
      <c r="B15" s="87">
        <f>ปพ.5!B12</f>
        <v>0</v>
      </c>
      <c r="C15" s="171">
        <f>ปพ.5!D12</f>
        <v>0</v>
      </c>
      <c r="D15" s="172"/>
      <c r="E15" s="172"/>
      <c r="F15" s="172"/>
      <c r="G15" s="172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2"/>
      <c r="U15" s="172"/>
      <c r="V15" s="172"/>
      <c r="W15" s="172"/>
      <c r="X15" s="172"/>
      <c r="Y15" s="172"/>
      <c r="Z15" s="172"/>
      <c r="AA15" s="172"/>
      <c r="AB15" s="172"/>
      <c r="AC15" s="172"/>
      <c r="AD15" s="172"/>
      <c r="AE15" s="172"/>
      <c r="AF15" s="172"/>
      <c r="AG15" s="172"/>
      <c r="AH15" s="194">
        <f t="shared" si="0"/>
        <v>0</v>
      </c>
      <c r="AI15" s="195">
        <f t="shared" si="1"/>
        <v>0</v>
      </c>
      <c r="AJ15" s="196">
        <f t="shared" si="2"/>
        <v>0</v>
      </c>
    </row>
    <row r="16" spans="1:37" ht="17.25" customHeight="1" x14ac:dyDescent="0.25">
      <c r="A16" s="86">
        <f>ปพ.5!A13</f>
        <v>0</v>
      </c>
      <c r="B16" s="87">
        <f>ปพ.5!B13</f>
        <v>0</v>
      </c>
      <c r="C16" s="171">
        <f>ปพ.5!D13</f>
        <v>0</v>
      </c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  <c r="AF16" s="172"/>
      <c r="AG16" s="172"/>
      <c r="AH16" s="194">
        <f t="shared" si="0"/>
        <v>0</v>
      </c>
      <c r="AI16" s="195">
        <f t="shared" si="1"/>
        <v>0</v>
      </c>
      <c r="AJ16" s="196">
        <f t="shared" si="2"/>
        <v>0</v>
      </c>
    </row>
    <row r="17" spans="1:36" ht="17.25" customHeight="1" x14ac:dyDescent="0.25">
      <c r="A17" s="86">
        <f>ปพ.5!A14</f>
        <v>0</v>
      </c>
      <c r="B17" s="87">
        <f>ปพ.5!B14</f>
        <v>0</v>
      </c>
      <c r="C17" s="171">
        <f>ปพ.5!D14</f>
        <v>0</v>
      </c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172"/>
      <c r="AE17" s="172"/>
      <c r="AF17" s="172"/>
      <c r="AG17" s="172"/>
      <c r="AH17" s="194">
        <f t="shared" si="0"/>
        <v>0</v>
      </c>
      <c r="AI17" s="195">
        <f t="shared" si="1"/>
        <v>0</v>
      </c>
      <c r="AJ17" s="196">
        <f t="shared" si="2"/>
        <v>0</v>
      </c>
    </row>
    <row r="18" spans="1:36" ht="17.25" customHeight="1" x14ac:dyDescent="0.25">
      <c r="A18" s="86">
        <f>ปพ.5!A15</f>
        <v>0</v>
      </c>
      <c r="B18" s="87">
        <f>ปพ.5!B15</f>
        <v>0</v>
      </c>
      <c r="C18" s="171">
        <f>ปพ.5!D15</f>
        <v>0</v>
      </c>
      <c r="D18" s="172"/>
      <c r="E18" s="172"/>
      <c r="F18" s="172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2"/>
      <c r="AH18" s="194">
        <f t="shared" si="0"/>
        <v>0</v>
      </c>
      <c r="AI18" s="195">
        <f t="shared" si="1"/>
        <v>0</v>
      </c>
      <c r="AJ18" s="196">
        <f t="shared" si="2"/>
        <v>0</v>
      </c>
    </row>
    <row r="19" spans="1:36" ht="17.25" customHeight="1" x14ac:dyDescent="0.25">
      <c r="A19" s="86">
        <f>ปพ.5!A16</f>
        <v>0</v>
      </c>
      <c r="B19" s="87">
        <f>ปพ.5!B16</f>
        <v>0</v>
      </c>
      <c r="C19" s="171">
        <f>ปพ.5!D16</f>
        <v>0</v>
      </c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94">
        <f t="shared" si="0"/>
        <v>0</v>
      </c>
      <c r="AI19" s="195">
        <f t="shared" si="1"/>
        <v>0</v>
      </c>
      <c r="AJ19" s="196">
        <f t="shared" si="2"/>
        <v>0</v>
      </c>
    </row>
    <row r="20" spans="1:36" ht="17.25" customHeight="1" x14ac:dyDescent="0.25">
      <c r="A20" s="86">
        <f>ปพ.5!A17</f>
        <v>0</v>
      </c>
      <c r="B20" s="87">
        <f>ปพ.5!B17</f>
        <v>0</v>
      </c>
      <c r="C20" s="171">
        <f>ปพ.5!D17</f>
        <v>0</v>
      </c>
      <c r="D20" s="172"/>
      <c r="E20" s="172"/>
      <c r="F20" s="172"/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172"/>
      <c r="AA20" s="172"/>
      <c r="AB20" s="172"/>
      <c r="AC20" s="172"/>
      <c r="AD20" s="172"/>
      <c r="AE20" s="172"/>
      <c r="AF20" s="172"/>
      <c r="AG20" s="172"/>
      <c r="AH20" s="194">
        <f t="shared" si="0"/>
        <v>0</v>
      </c>
      <c r="AI20" s="195">
        <f t="shared" si="1"/>
        <v>0</v>
      </c>
      <c r="AJ20" s="196">
        <f t="shared" si="2"/>
        <v>0</v>
      </c>
    </row>
    <row r="21" spans="1:36" ht="17.25" customHeight="1" x14ac:dyDescent="0.25">
      <c r="A21" s="86">
        <f>ปพ.5!A18</f>
        <v>0</v>
      </c>
      <c r="B21" s="87">
        <f>ปพ.5!B18</f>
        <v>0</v>
      </c>
      <c r="C21" s="171">
        <f>ปพ.5!D18</f>
        <v>0</v>
      </c>
      <c r="D21" s="172"/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2"/>
      <c r="U21" s="172"/>
      <c r="V21" s="172"/>
      <c r="W21" s="172"/>
      <c r="X21" s="172"/>
      <c r="Y21" s="172"/>
      <c r="Z21" s="172"/>
      <c r="AA21" s="172"/>
      <c r="AB21" s="172"/>
      <c r="AC21" s="172"/>
      <c r="AD21" s="172"/>
      <c r="AE21" s="172"/>
      <c r="AF21" s="172"/>
      <c r="AG21" s="172"/>
      <c r="AH21" s="194">
        <f t="shared" si="0"/>
        <v>0</v>
      </c>
      <c r="AI21" s="195">
        <f t="shared" si="1"/>
        <v>0</v>
      </c>
      <c r="AJ21" s="196">
        <f t="shared" si="2"/>
        <v>0</v>
      </c>
    </row>
    <row r="22" spans="1:36" ht="17.25" customHeight="1" x14ac:dyDescent="0.25">
      <c r="A22" s="86">
        <f>ปพ.5!A19</f>
        <v>0</v>
      </c>
      <c r="B22" s="87">
        <f>ปพ.5!B19</f>
        <v>0</v>
      </c>
      <c r="C22" s="171">
        <f>ปพ.5!D19</f>
        <v>0</v>
      </c>
      <c r="D22" s="172"/>
      <c r="E22" s="172"/>
      <c r="F22" s="172"/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2"/>
      <c r="U22" s="172"/>
      <c r="V22" s="172"/>
      <c r="W22" s="172"/>
      <c r="X22" s="172"/>
      <c r="Y22" s="172"/>
      <c r="Z22" s="172"/>
      <c r="AA22" s="172"/>
      <c r="AB22" s="172"/>
      <c r="AC22" s="172"/>
      <c r="AD22" s="172"/>
      <c r="AE22" s="172"/>
      <c r="AF22" s="172"/>
      <c r="AG22" s="172"/>
      <c r="AH22" s="194">
        <f t="shared" si="0"/>
        <v>0</v>
      </c>
      <c r="AI22" s="195">
        <f t="shared" si="1"/>
        <v>0</v>
      </c>
      <c r="AJ22" s="196">
        <f t="shared" si="2"/>
        <v>0</v>
      </c>
    </row>
    <row r="23" spans="1:36" ht="17.25" customHeight="1" x14ac:dyDescent="0.25">
      <c r="A23" s="86">
        <f>ปพ.5!A20</f>
        <v>0</v>
      </c>
      <c r="B23" s="87">
        <f>ปพ.5!B20</f>
        <v>0</v>
      </c>
      <c r="C23" s="171">
        <f>ปพ.5!D20</f>
        <v>0</v>
      </c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172"/>
      <c r="AH23" s="194">
        <f t="shared" si="0"/>
        <v>0</v>
      </c>
      <c r="AI23" s="195">
        <f t="shared" si="1"/>
        <v>0</v>
      </c>
      <c r="AJ23" s="196">
        <f t="shared" si="2"/>
        <v>0</v>
      </c>
    </row>
    <row r="24" spans="1:36" ht="17.25" customHeight="1" x14ac:dyDescent="0.25">
      <c r="A24" s="86">
        <f>ปพ.5!A21</f>
        <v>0</v>
      </c>
      <c r="B24" s="87">
        <f>ปพ.5!B21</f>
        <v>0</v>
      </c>
      <c r="C24" s="171">
        <f>ปพ.5!D21</f>
        <v>0</v>
      </c>
      <c r="D24" s="172"/>
      <c r="E24" s="172"/>
      <c r="F24" s="172"/>
      <c r="G24" s="172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2"/>
      <c r="U24" s="172"/>
      <c r="V24" s="172"/>
      <c r="W24" s="172"/>
      <c r="X24" s="172"/>
      <c r="Y24" s="172"/>
      <c r="Z24" s="172"/>
      <c r="AA24" s="172"/>
      <c r="AB24" s="172"/>
      <c r="AC24" s="172"/>
      <c r="AD24" s="172"/>
      <c r="AE24" s="172"/>
      <c r="AF24" s="172"/>
      <c r="AG24" s="172"/>
      <c r="AH24" s="194">
        <f t="shared" si="0"/>
        <v>0</v>
      </c>
      <c r="AI24" s="195">
        <f t="shared" si="1"/>
        <v>0</v>
      </c>
      <c r="AJ24" s="196">
        <f t="shared" si="2"/>
        <v>0</v>
      </c>
    </row>
    <row r="25" spans="1:36" ht="17.25" customHeight="1" x14ac:dyDescent="0.25">
      <c r="A25" s="86">
        <f>ปพ.5!A22</f>
        <v>0</v>
      </c>
      <c r="B25" s="87">
        <f>ปพ.5!B22</f>
        <v>0</v>
      </c>
      <c r="C25" s="171">
        <f>ปพ.5!D22</f>
        <v>0</v>
      </c>
      <c r="D25" s="172"/>
      <c r="E25" s="172"/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2"/>
      <c r="U25" s="172"/>
      <c r="V25" s="172"/>
      <c r="W25" s="172"/>
      <c r="X25" s="172"/>
      <c r="Y25" s="172"/>
      <c r="Z25" s="172"/>
      <c r="AA25" s="172"/>
      <c r="AB25" s="172"/>
      <c r="AC25" s="172"/>
      <c r="AD25" s="172"/>
      <c r="AE25" s="172"/>
      <c r="AF25" s="172"/>
      <c r="AG25" s="172"/>
      <c r="AH25" s="194">
        <f t="shared" si="0"/>
        <v>0</v>
      </c>
      <c r="AI25" s="195">
        <f t="shared" si="1"/>
        <v>0</v>
      </c>
      <c r="AJ25" s="196">
        <f t="shared" si="2"/>
        <v>0</v>
      </c>
    </row>
    <row r="26" spans="1:36" ht="17.25" customHeight="1" x14ac:dyDescent="0.25">
      <c r="A26" s="86">
        <f>ปพ.5!A23</f>
        <v>0</v>
      </c>
      <c r="B26" s="87">
        <f>ปพ.5!B23</f>
        <v>0</v>
      </c>
      <c r="C26" s="171">
        <f>ปพ.5!D23</f>
        <v>0</v>
      </c>
      <c r="D26" s="172"/>
      <c r="E26" s="172"/>
      <c r="F26" s="172"/>
      <c r="G26" s="172"/>
      <c r="H26" s="172"/>
      <c r="I26" s="172"/>
      <c r="J26" s="172"/>
      <c r="K26" s="172"/>
      <c r="L26" s="172"/>
      <c r="M26" s="172"/>
      <c r="N26" s="172"/>
      <c r="O26" s="172"/>
      <c r="P26" s="172"/>
      <c r="Q26" s="172"/>
      <c r="R26" s="172"/>
      <c r="S26" s="172"/>
      <c r="T26" s="172"/>
      <c r="U26" s="172"/>
      <c r="V26" s="172"/>
      <c r="W26" s="172"/>
      <c r="X26" s="172"/>
      <c r="Y26" s="172"/>
      <c r="Z26" s="172"/>
      <c r="AA26" s="172"/>
      <c r="AB26" s="172"/>
      <c r="AC26" s="172"/>
      <c r="AD26" s="172"/>
      <c r="AE26" s="172"/>
      <c r="AF26" s="172"/>
      <c r="AG26" s="172"/>
      <c r="AH26" s="194">
        <f t="shared" si="0"/>
        <v>0</v>
      </c>
      <c r="AI26" s="195">
        <f t="shared" si="1"/>
        <v>0</v>
      </c>
      <c r="AJ26" s="196">
        <f t="shared" si="2"/>
        <v>0</v>
      </c>
    </row>
    <row r="27" spans="1:36" ht="17.25" customHeight="1" x14ac:dyDescent="0.25">
      <c r="A27" s="86">
        <f>ปพ.5!A24</f>
        <v>0</v>
      </c>
      <c r="B27" s="87">
        <f>ปพ.5!B24</f>
        <v>0</v>
      </c>
      <c r="C27" s="171">
        <f>ปพ.5!D24</f>
        <v>0</v>
      </c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172"/>
      <c r="AH27" s="194">
        <f t="shared" si="0"/>
        <v>0</v>
      </c>
      <c r="AI27" s="195">
        <f t="shared" si="1"/>
        <v>0</v>
      </c>
      <c r="AJ27" s="196">
        <f t="shared" si="2"/>
        <v>0</v>
      </c>
    </row>
    <row r="28" spans="1:36" ht="17.25" customHeight="1" x14ac:dyDescent="0.25">
      <c r="A28" s="86">
        <f>ปพ.5!A25</f>
        <v>0</v>
      </c>
      <c r="B28" s="87">
        <f>ปพ.5!B25</f>
        <v>0</v>
      </c>
      <c r="C28" s="171">
        <f>ปพ.5!D25</f>
        <v>0</v>
      </c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2"/>
      <c r="AD28" s="172"/>
      <c r="AE28" s="172"/>
      <c r="AF28" s="172"/>
      <c r="AG28" s="172"/>
      <c r="AH28" s="194">
        <f t="shared" si="0"/>
        <v>0</v>
      </c>
      <c r="AI28" s="195">
        <f t="shared" si="1"/>
        <v>0</v>
      </c>
      <c r="AJ28" s="196">
        <f t="shared" si="2"/>
        <v>0</v>
      </c>
    </row>
    <row r="29" spans="1:36" ht="17.25" customHeight="1" x14ac:dyDescent="0.25">
      <c r="A29" s="86">
        <f>ปพ.5!A26</f>
        <v>0</v>
      </c>
      <c r="B29" s="87">
        <f>ปพ.5!B26</f>
        <v>0</v>
      </c>
      <c r="C29" s="171">
        <f>ปพ.5!D26</f>
        <v>0</v>
      </c>
      <c r="D29" s="172"/>
      <c r="E29" s="172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72"/>
      <c r="AH29" s="194">
        <f t="shared" si="0"/>
        <v>0</v>
      </c>
      <c r="AI29" s="195">
        <f t="shared" si="1"/>
        <v>0</v>
      </c>
      <c r="AJ29" s="196">
        <f t="shared" si="2"/>
        <v>0</v>
      </c>
    </row>
    <row r="30" spans="1:36" ht="17.25" customHeight="1" x14ac:dyDescent="0.25">
      <c r="A30" s="86">
        <f>ปพ.5!A27</f>
        <v>0</v>
      </c>
      <c r="B30" s="87">
        <f>ปพ.5!B27</f>
        <v>0</v>
      </c>
      <c r="C30" s="171">
        <f>ปพ.5!D27</f>
        <v>0</v>
      </c>
      <c r="D30" s="172"/>
      <c r="E30" s="172"/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72"/>
      <c r="AD30" s="172"/>
      <c r="AE30" s="172"/>
      <c r="AF30" s="172"/>
      <c r="AG30" s="172"/>
      <c r="AH30" s="194">
        <f t="shared" si="0"/>
        <v>0</v>
      </c>
      <c r="AI30" s="195">
        <f t="shared" si="1"/>
        <v>0</v>
      </c>
      <c r="AJ30" s="196">
        <f t="shared" si="2"/>
        <v>0</v>
      </c>
    </row>
    <row r="31" spans="1:36" ht="17.25" customHeight="1" x14ac:dyDescent="0.25">
      <c r="A31" s="86">
        <f>ปพ.5!A28</f>
        <v>0</v>
      </c>
      <c r="B31" s="87">
        <f>ปพ.5!B28</f>
        <v>0</v>
      </c>
      <c r="C31" s="171">
        <f>ปพ.5!D28</f>
        <v>0</v>
      </c>
      <c r="D31" s="172"/>
      <c r="E31" s="172"/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H31" s="194">
        <f t="shared" si="0"/>
        <v>0</v>
      </c>
      <c r="AI31" s="195">
        <f t="shared" si="1"/>
        <v>0</v>
      </c>
      <c r="AJ31" s="196">
        <f t="shared" si="2"/>
        <v>0</v>
      </c>
    </row>
    <row r="32" spans="1:36" ht="17.25" customHeight="1" x14ac:dyDescent="0.25">
      <c r="A32" s="86">
        <f>ปพ.5!A29</f>
        <v>0</v>
      </c>
      <c r="B32" s="87">
        <f>ปพ.5!B29</f>
        <v>0</v>
      </c>
      <c r="C32" s="171">
        <f>ปพ.5!D29</f>
        <v>0</v>
      </c>
      <c r="D32" s="172"/>
      <c r="E32" s="172"/>
      <c r="F32" s="172"/>
      <c r="G32" s="172"/>
      <c r="H32" s="172"/>
      <c r="I32" s="172"/>
      <c r="J32" s="172"/>
      <c r="K32" s="172"/>
      <c r="L32" s="172"/>
      <c r="M32" s="172"/>
      <c r="N32" s="172"/>
      <c r="O32" s="172"/>
      <c r="P32" s="172"/>
      <c r="Q32" s="172"/>
      <c r="R32" s="172"/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172"/>
      <c r="AH32" s="194">
        <f t="shared" si="0"/>
        <v>0</v>
      </c>
      <c r="AI32" s="195">
        <f t="shared" si="1"/>
        <v>0</v>
      </c>
      <c r="AJ32" s="196">
        <f t="shared" si="2"/>
        <v>0</v>
      </c>
    </row>
    <row r="33" spans="1:36" ht="17.25" customHeight="1" x14ac:dyDescent="0.25">
      <c r="A33" s="86">
        <f>ปพ.5!A30</f>
        <v>0</v>
      </c>
      <c r="B33" s="87">
        <f>ปพ.5!B30</f>
        <v>0</v>
      </c>
      <c r="C33" s="171">
        <f>ปพ.5!D30</f>
        <v>0</v>
      </c>
      <c r="D33" s="172"/>
      <c r="E33" s="172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2"/>
      <c r="R33" s="172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172"/>
      <c r="AD33" s="172"/>
      <c r="AE33" s="172"/>
      <c r="AF33" s="172"/>
      <c r="AG33" s="172"/>
      <c r="AH33" s="194">
        <f t="shared" si="0"/>
        <v>0</v>
      </c>
      <c r="AI33" s="195">
        <f t="shared" si="1"/>
        <v>0</v>
      </c>
      <c r="AJ33" s="196">
        <f t="shared" si="2"/>
        <v>0</v>
      </c>
    </row>
    <row r="34" spans="1:36" ht="17.25" customHeight="1" x14ac:dyDescent="0.25">
      <c r="A34" s="86">
        <f>ปพ.5!A31</f>
        <v>0</v>
      </c>
      <c r="B34" s="87">
        <f>ปพ.5!B31</f>
        <v>0</v>
      </c>
      <c r="C34" s="171">
        <f>ปพ.5!D31</f>
        <v>0</v>
      </c>
      <c r="D34" s="172"/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2"/>
      <c r="AE34" s="172"/>
      <c r="AF34" s="172"/>
      <c r="AG34" s="172"/>
      <c r="AH34" s="194">
        <f t="shared" si="0"/>
        <v>0</v>
      </c>
      <c r="AI34" s="195">
        <f t="shared" si="1"/>
        <v>0</v>
      </c>
      <c r="AJ34" s="196">
        <f t="shared" si="2"/>
        <v>0</v>
      </c>
    </row>
    <row r="35" spans="1:36" ht="17.25" customHeight="1" x14ac:dyDescent="0.25">
      <c r="A35" s="86">
        <f>ปพ.5!A32</f>
        <v>0</v>
      </c>
      <c r="B35" s="87">
        <f>ปพ.5!B32</f>
        <v>0</v>
      </c>
      <c r="C35" s="171">
        <f>ปพ.5!D32</f>
        <v>0</v>
      </c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H35" s="194">
        <f t="shared" si="0"/>
        <v>0</v>
      </c>
      <c r="AI35" s="195">
        <f t="shared" si="1"/>
        <v>0</v>
      </c>
      <c r="AJ35" s="196">
        <f t="shared" si="2"/>
        <v>0</v>
      </c>
    </row>
    <row r="36" spans="1:36" ht="17.25" customHeight="1" x14ac:dyDescent="0.25">
      <c r="A36" s="86">
        <f>ปพ.5!A33</f>
        <v>0</v>
      </c>
      <c r="B36" s="87">
        <f>ปพ.5!B33</f>
        <v>0</v>
      </c>
      <c r="C36" s="171">
        <f>ปพ.5!D33</f>
        <v>0</v>
      </c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  <c r="V36" s="172"/>
      <c r="W36" s="172"/>
      <c r="X36" s="172"/>
      <c r="Y36" s="172"/>
      <c r="Z36" s="172"/>
      <c r="AA36" s="172"/>
      <c r="AB36" s="172"/>
      <c r="AC36" s="172"/>
      <c r="AD36" s="172"/>
      <c r="AE36" s="172"/>
      <c r="AF36" s="172"/>
      <c r="AG36" s="172"/>
      <c r="AH36" s="194">
        <f t="shared" si="0"/>
        <v>0</v>
      </c>
      <c r="AI36" s="195">
        <f t="shared" si="1"/>
        <v>0</v>
      </c>
      <c r="AJ36" s="196">
        <f t="shared" si="2"/>
        <v>0</v>
      </c>
    </row>
    <row r="37" spans="1:36" ht="17.25" customHeight="1" x14ac:dyDescent="0.25">
      <c r="A37" s="86">
        <f>ปพ.5!A34</f>
        <v>0</v>
      </c>
      <c r="B37" s="87">
        <f>ปพ.5!B34</f>
        <v>0</v>
      </c>
      <c r="C37" s="171">
        <f>ปพ.5!D34</f>
        <v>0</v>
      </c>
      <c r="D37" s="172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72"/>
      <c r="Q37" s="172"/>
      <c r="R37" s="172"/>
      <c r="S37" s="172"/>
      <c r="T37" s="172"/>
      <c r="U37" s="172"/>
      <c r="V37" s="172"/>
      <c r="W37" s="172"/>
      <c r="X37" s="172"/>
      <c r="Y37" s="172"/>
      <c r="Z37" s="172"/>
      <c r="AA37" s="172"/>
      <c r="AB37" s="172"/>
      <c r="AC37" s="172"/>
      <c r="AD37" s="172"/>
      <c r="AE37" s="172"/>
      <c r="AF37" s="172"/>
      <c r="AG37" s="172"/>
      <c r="AH37" s="194">
        <f t="shared" si="0"/>
        <v>0</v>
      </c>
      <c r="AI37" s="195">
        <f t="shared" si="1"/>
        <v>0</v>
      </c>
      <c r="AJ37" s="196">
        <f t="shared" si="2"/>
        <v>0</v>
      </c>
    </row>
    <row r="38" spans="1:36" ht="17.25" customHeight="1" x14ac:dyDescent="0.25">
      <c r="A38" s="86">
        <f>ปพ.5!A35</f>
        <v>0</v>
      </c>
      <c r="B38" s="87">
        <f>ปพ.5!B35</f>
        <v>0</v>
      </c>
      <c r="C38" s="171">
        <f>ปพ.5!D35</f>
        <v>0</v>
      </c>
      <c r="D38" s="172"/>
      <c r="E38" s="172"/>
      <c r="F38" s="172"/>
      <c r="G38" s="172"/>
      <c r="H38" s="172"/>
      <c r="I38" s="172"/>
      <c r="J38" s="172"/>
      <c r="K38" s="172"/>
      <c r="L38" s="172"/>
      <c r="M38" s="172"/>
      <c r="N38" s="172"/>
      <c r="O38" s="172"/>
      <c r="P38" s="172"/>
      <c r="Q38" s="172"/>
      <c r="R38" s="172"/>
      <c r="S38" s="172"/>
      <c r="T38" s="172"/>
      <c r="U38" s="172"/>
      <c r="V38" s="172"/>
      <c r="W38" s="172"/>
      <c r="X38" s="172"/>
      <c r="Y38" s="172"/>
      <c r="Z38" s="172"/>
      <c r="AA38" s="172"/>
      <c r="AB38" s="172"/>
      <c r="AC38" s="172"/>
      <c r="AD38" s="172"/>
      <c r="AE38" s="172"/>
      <c r="AF38" s="172"/>
      <c r="AG38" s="172"/>
      <c r="AH38" s="194">
        <f t="shared" si="0"/>
        <v>0</v>
      </c>
      <c r="AI38" s="195">
        <f t="shared" si="1"/>
        <v>0</v>
      </c>
      <c r="AJ38" s="196">
        <f t="shared" si="2"/>
        <v>0</v>
      </c>
    </row>
    <row r="39" spans="1:36" ht="17.25" customHeight="1" x14ac:dyDescent="0.25">
      <c r="A39" s="86">
        <f>ปพ.5!A36</f>
        <v>0</v>
      </c>
      <c r="B39" s="87">
        <f>ปพ.5!B36</f>
        <v>0</v>
      </c>
      <c r="C39" s="171">
        <f>ปพ.5!D36</f>
        <v>0</v>
      </c>
      <c r="D39" s="172"/>
      <c r="E39" s="172"/>
      <c r="F39" s="172"/>
      <c r="G39" s="172"/>
      <c r="H39" s="172"/>
      <c r="I39" s="172"/>
      <c r="J39" s="172"/>
      <c r="K39" s="172"/>
      <c r="L39" s="172"/>
      <c r="M39" s="172"/>
      <c r="N39" s="172"/>
      <c r="O39" s="172"/>
      <c r="P39" s="172"/>
      <c r="Q39" s="172"/>
      <c r="R39" s="172"/>
      <c r="S39" s="172"/>
      <c r="T39" s="172"/>
      <c r="U39" s="172"/>
      <c r="V39" s="172"/>
      <c r="W39" s="172"/>
      <c r="X39" s="172"/>
      <c r="Y39" s="172"/>
      <c r="Z39" s="172"/>
      <c r="AA39" s="172"/>
      <c r="AB39" s="172"/>
      <c r="AC39" s="172"/>
      <c r="AD39" s="172"/>
      <c r="AE39" s="172"/>
      <c r="AF39" s="172"/>
      <c r="AG39" s="172"/>
      <c r="AH39" s="194">
        <f t="shared" si="0"/>
        <v>0</v>
      </c>
      <c r="AI39" s="195">
        <f t="shared" si="1"/>
        <v>0</v>
      </c>
      <c r="AJ39" s="196">
        <f t="shared" si="2"/>
        <v>0</v>
      </c>
    </row>
    <row r="40" spans="1:36" ht="17.25" customHeight="1" x14ac:dyDescent="0.25">
      <c r="A40" s="86">
        <f>ปพ.5!A37</f>
        <v>0</v>
      </c>
      <c r="B40" s="87">
        <f>ปพ.5!B37</f>
        <v>0</v>
      </c>
      <c r="C40" s="171">
        <f>ปพ.5!D37</f>
        <v>0</v>
      </c>
      <c r="D40" s="172"/>
      <c r="E40" s="172"/>
      <c r="F40" s="172"/>
      <c r="G40" s="172"/>
      <c r="H40" s="172"/>
      <c r="I40" s="172"/>
      <c r="J40" s="172"/>
      <c r="K40" s="172"/>
      <c r="L40" s="172"/>
      <c r="M40" s="172"/>
      <c r="N40" s="172"/>
      <c r="O40" s="172"/>
      <c r="P40" s="172"/>
      <c r="Q40" s="172"/>
      <c r="R40" s="172"/>
      <c r="S40" s="172"/>
      <c r="T40" s="172"/>
      <c r="U40" s="172"/>
      <c r="V40" s="172"/>
      <c r="W40" s="172"/>
      <c r="X40" s="172"/>
      <c r="Y40" s="172"/>
      <c r="Z40" s="172"/>
      <c r="AA40" s="172"/>
      <c r="AB40" s="172"/>
      <c r="AC40" s="172"/>
      <c r="AD40" s="172"/>
      <c r="AE40" s="172"/>
      <c r="AF40" s="172"/>
      <c r="AG40" s="172"/>
      <c r="AH40" s="194">
        <f t="shared" si="0"/>
        <v>0</v>
      </c>
      <c r="AI40" s="195">
        <f t="shared" si="1"/>
        <v>0</v>
      </c>
      <c r="AJ40" s="196">
        <f t="shared" si="2"/>
        <v>0</v>
      </c>
    </row>
    <row r="41" spans="1:36" ht="17.25" customHeight="1" x14ac:dyDescent="0.25">
      <c r="A41" s="86">
        <f>ปพ.5!A38</f>
        <v>0</v>
      </c>
      <c r="B41" s="87">
        <f>ปพ.5!B38</f>
        <v>0</v>
      </c>
      <c r="C41" s="171">
        <f>ปพ.5!D38</f>
        <v>0</v>
      </c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  <c r="V41" s="172"/>
      <c r="W41" s="172"/>
      <c r="X41" s="172"/>
      <c r="Y41" s="172"/>
      <c r="Z41" s="172"/>
      <c r="AA41" s="172"/>
      <c r="AB41" s="172"/>
      <c r="AC41" s="172"/>
      <c r="AD41" s="172"/>
      <c r="AE41" s="172"/>
      <c r="AF41" s="172"/>
      <c r="AG41" s="172"/>
      <c r="AH41" s="194">
        <f t="shared" si="0"/>
        <v>0</v>
      </c>
      <c r="AI41" s="195">
        <f t="shared" si="1"/>
        <v>0</v>
      </c>
      <c r="AJ41" s="196">
        <f t="shared" si="2"/>
        <v>0</v>
      </c>
    </row>
    <row r="42" spans="1:36" ht="17.25" customHeight="1" x14ac:dyDescent="0.25">
      <c r="A42" s="86">
        <f>ปพ.5!A39</f>
        <v>0</v>
      </c>
      <c r="B42" s="87">
        <f>ปพ.5!B39</f>
        <v>0</v>
      </c>
      <c r="C42" s="171">
        <f>ปพ.5!D39</f>
        <v>0</v>
      </c>
      <c r="D42" s="172"/>
      <c r="E42" s="172"/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72"/>
      <c r="S42" s="172"/>
      <c r="T42" s="172"/>
      <c r="U42" s="172"/>
      <c r="V42" s="172"/>
      <c r="W42" s="172"/>
      <c r="X42" s="172"/>
      <c r="Y42" s="172"/>
      <c r="Z42" s="172"/>
      <c r="AA42" s="172"/>
      <c r="AB42" s="172"/>
      <c r="AC42" s="172"/>
      <c r="AD42" s="172"/>
      <c r="AE42" s="172"/>
      <c r="AF42" s="172"/>
      <c r="AG42" s="172"/>
      <c r="AH42" s="194">
        <f t="shared" si="0"/>
        <v>0</v>
      </c>
      <c r="AI42" s="195">
        <f t="shared" si="1"/>
        <v>0</v>
      </c>
      <c r="AJ42" s="196">
        <f t="shared" si="2"/>
        <v>0</v>
      </c>
    </row>
    <row r="43" spans="1:36" ht="17.25" customHeight="1" x14ac:dyDescent="0.25">
      <c r="A43" s="86">
        <f>ปพ.5!A40</f>
        <v>0</v>
      </c>
      <c r="B43" s="87">
        <f>ปพ.5!B40</f>
        <v>0</v>
      </c>
      <c r="C43" s="171">
        <f>ปพ.5!D40</f>
        <v>0</v>
      </c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2"/>
      <c r="Q43" s="172"/>
      <c r="R43" s="172"/>
      <c r="S43" s="172"/>
      <c r="T43" s="172"/>
      <c r="U43" s="172"/>
      <c r="V43" s="172"/>
      <c r="W43" s="172"/>
      <c r="X43" s="172"/>
      <c r="Y43" s="172"/>
      <c r="Z43" s="172"/>
      <c r="AA43" s="172"/>
      <c r="AB43" s="172"/>
      <c r="AC43" s="172"/>
      <c r="AD43" s="172"/>
      <c r="AE43" s="172"/>
      <c r="AF43" s="172"/>
      <c r="AG43" s="172"/>
      <c r="AH43" s="194">
        <f t="shared" si="0"/>
        <v>0</v>
      </c>
      <c r="AI43" s="195">
        <f t="shared" si="1"/>
        <v>0</v>
      </c>
      <c r="AJ43" s="196">
        <f t="shared" si="2"/>
        <v>0</v>
      </c>
    </row>
    <row r="44" spans="1:36" ht="17.25" customHeight="1" x14ac:dyDescent="0.25">
      <c r="A44" s="86">
        <f>ปพ.5!A41</f>
        <v>0</v>
      </c>
      <c r="B44" s="87">
        <f>ปพ.5!B41</f>
        <v>0</v>
      </c>
      <c r="C44" s="171">
        <f>ปพ.5!D41</f>
        <v>0</v>
      </c>
      <c r="D44" s="172"/>
      <c r="E44" s="172"/>
      <c r="F44" s="172"/>
      <c r="G44" s="172"/>
      <c r="H44" s="172"/>
      <c r="I44" s="172"/>
      <c r="J44" s="172"/>
      <c r="K44" s="172"/>
      <c r="L44" s="172"/>
      <c r="M44" s="172"/>
      <c r="N44" s="172"/>
      <c r="O44" s="172"/>
      <c r="P44" s="172"/>
      <c r="Q44" s="172"/>
      <c r="R44" s="172"/>
      <c r="S44" s="172"/>
      <c r="T44" s="172"/>
      <c r="U44" s="172"/>
      <c r="V44" s="172"/>
      <c r="W44" s="172"/>
      <c r="X44" s="172"/>
      <c r="Y44" s="172"/>
      <c r="Z44" s="172"/>
      <c r="AA44" s="172"/>
      <c r="AB44" s="172"/>
      <c r="AC44" s="172"/>
      <c r="AD44" s="172"/>
      <c r="AE44" s="172"/>
      <c r="AF44" s="172"/>
      <c r="AG44" s="172"/>
      <c r="AH44" s="194">
        <f t="shared" si="0"/>
        <v>0</v>
      </c>
      <c r="AI44" s="195">
        <f t="shared" si="1"/>
        <v>0</v>
      </c>
      <c r="AJ44" s="196">
        <f t="shared" si="2"/>
        <v>0</v>
      </c>
    </row>
    <row r="45" spans="1:36" ht="17.25" customHeight="1" x14ac:dyDescent="0.25">
      <c r="A45" s="86">
        <f>ปพ.5!A42</f>
        <v>0</v>
      </c>
      <c r="B45" s="87">
        <f>ปพ.5!B42</f>
        <v>0</v>
      </c>
      <c r="C45" s="171">
        <f>ปพ.5!D42</f>
        <v>0</v>
      </c>
      <c r="D45" s="172"/>
      <c r="E45" s="172"/>
      <c r="F45" s="172"/>
      <c r="G45" s="172"/>
      <c r="H45" s="172"/>
      <c r="I45" s="172"/>
      <c r="J45" s="172"/>
      <c r="K45" s="172"/>
      <c r="L45" s="172"/>
      <c r="M45" s="172"/>
      <c r="N45" s="172"/>
      <c r="O45" s="172"/>
      <c r="P45" s="172"/>
      <c r="Q45" s="172"/>
      <c r="R45" s="172"/>
      <c r="S45" s="172"/>
      <c r="T45" s="172"/>
      <c r="U45" s="172"/>
      <c r="V45" s="172"/>
      <c r="W45" s="172"/>
      <c r="X45" s="172"/>
      <c r="Y45" s="172"/>
      <c r="Z45" s="172"/>
      <c r="AA45" s="172"/>
      <c r="AB45" s="172"/>
      <c r="AC45" s="172"/>
      <c r="AD45" s="172"/>
      <c r="AE45" s="172"/>
      <c r="AF45" s="172"/>
      <c r="AG45" s="172"/>
      <c r="AH45" s="194">
        <f t="shared" si="0"/>
        <v>0</v>
      </c>
      <c r="AI45" s="195">
        <f t="shared" si="1"/>
        <v>0</v>
      </c>
      <c r="AJ45" s="196">
        <f t="shared" si="2"/>
        <v>0</v>
      </c>
    </row>
    <row r="46" spans="1:36" ht="17.25" customHeight="1" x14ac:dyDescent="0.25">
      <c r="A46" s="86">
        <f>ปพ.5!A43</f>
        <v>0</v>
      </c>
      <c r="B46" s="87">
        <f>ปพ.5!B43</f>
        <v>0</v>
      </c>
      <c r="C46" s="171">
        <f>ปพ.5!D43</f>
        <v>0</v>
      </c>
      <c r="D46" s="172"/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72"/>
      <c r="P46" s="172"/>
      <c r="Q46" s="172"/>
      <c r="R46" s="172"/>
      <c r="S46" s="172"/>
      <c r="T46" s="172"/>
      <c r="U46" s="172"/>
      <c r="V46" s="172"/>
      <c r="W46" s="172"/>
      <c r="X46" s="172"/>
      <c r="Y46" s="172"/>
      <c r="Z46" s="172"/>
      <c r="AA46" s="172"/>
      <c r="AB46" s="172"/>
      <c r="AC46" s="172"/>
      <c r="AD46" s="172"/>
      <c r="AE46" s="172"/>
      <c r="AF46" s="172"/>
      <c r="AG46" s="172"/>
      <c r="AH46" s="194">
        <f t="shared" si="0"/>
        <v>0</v>
      </c>
      <c r="AI46" s="195">
        <f t="shared" si="1"/>
        <v>0</v>
      </c>
      <c r="AJ46" s="196">
        <f t="shared" si="2"/>
        <v>0</v>
      </c>
    </row>
    <row r="47" spans="1:36" ht="17.25" customHeight="1" x14ac:dyDescent="0.25">
      <c r="A47" s="86">
        <f>ปพ.5!A44</f>
        <v>0</v>
      </c>
      <c r="B47" s="87">
        <f>ปพ.5!B44</f>
        <v>0</v>
      </c>
      <c r="C47" s="171">
        <f>ปพ.5!D44</f>
        <v>0</v>
      </c>
      <c r="D47" s="172"/>
      <c r="E47" s="172"/>
      <c r="F47" s="172"/>
      <c r="G47" s="172"/>
      <c r="H47" s="172"/>
      <c r="I47" s="172"/>
      <c r="J47" s="172"/>
      <c r="K47" s="172"/>
      <c r="L47" s="172"/>
      <c r="M47" s="172"/>
      <c r="N47" s="172"/>
      <c r="O47" s="172"/>
      <c r="P47" s="172"/>
      <c r="Q47" s="172"/>
      <c r="R47" s="172"/>
      <c r="S47" s="172"/>
      <c r="T47" s="172"/>
      <c r="U47" s="172"/>
      <c r="V47" s="172"/>
      <c r="W47" s="172"/>
      <c r="X47" s="172"/>
      <c r="Y47" s="172"/>
      <c r="Z47" s="172"/>
      <c r="AA47" s="172"/>
      <c r="AB47" s="172"/>
      <c r="AC47" s="172"/>
      <c r="AD47" s="172"/>
      <c r="AE47" s="172"/>
      <c r="AF47" s="172"/>
      <c r="AG47" s="172"/>
      <c r="AH47" s="194">
        <f t="shared" si="0"/>
        <v>0</v>
      </c>
      <c r="AI47" s="195">
        <f t="shared" si="1"/>
        <v>0</v>
      </c>
      <c r="AJ47" s="196">
        <f t="shared" si="2"/>
        <v>0</v>
      </c>
    </row>
    <row r="48" spans="1:36" ht="17.25" customHeight="1" x14ac:dyDescent="0.25">
      <c r="A48" s="86">
        <f>ปพ.5!A45</f>
        <v>0</v>
      </c>
      <c r="B48" s="87">
        <f>ปพ.5!B45</f>
        <v>0</v>
      </c>
      <c r="C48" s="171">
        <f>ปพ.5!D45</f>
        <v>0</v>
      </c>
      <c r="D48" s="172"/>
      <c r="E48" s="172"/>
      <c r="F48" s="172"/>
      <c r="G48" s="172"/>
      <c r="H48" s="172"/>
      <c r="I48" s="172"/>
      <c r="J48" s="172"/>
      <c r="K48" s="172"/>
      <c r="L48" s="172"/>
      <c r="M48" s="172"/>
      <c r="N48" s="172"/>
      <c r="O48" s="172"/>
      <c r="P48" s="172"/>
      <c r="Q48" s="172"/>
      <c r="R48" s="172"/>
      <c r="S48" s="172"/>
      <c r="T48" s="172"/>
      <c r="U48" s="172"/>
      <c r="V48" s="172"/>
      <c r="W48" s="172"/>
      <c r="X48" s="172"/>
      <c r="Y48" s="172"/>
      <c r="Z48" s="172"/>
      <c r="AA48" s="172"/>
      <c r="AB48" s="172"/>
      <c r="AC48" s="172"/>
      <c r="AD48" s="172"/>
      <c r="AE48" s="172"/>
      <c r="AF48" s="172"/>
      <c r="AG48" s="172"/>
      <c r="AH48" s="194">
        <f t="shared" si="0"/>
        <v>0</v>
      </c>
      <c r="AI48" s="195">
        <f t="shared" si="1"/>
        <v>0</v>
      </c>
      <c r="AJ48" s="196">
        <f t="shared" si="2"/>
        <v>0</v>
      </c>
    </row>
    <row r="49" spans="1:36" ht="17.25" customHeight="1" x14ac:dyDescent="0.25">
      <c r="A49" s="86">
        <f>ปพ.5!A46</f>
        <v>0</v>
      </c>
      <c r="B49" s="87">
        <f>ปพ.5!B46</f>
        <v>0</v>
      </c>
      <c r="C49" s="171">
        <f>ปพ.5!D46</f>
        <v>0</v>
      </c>
      <c r="D49" s="172"/>
      <c r="E49" s="172"/>
      <c r="F49" s="172"/>
      <c r="G49" s="172"/>
      <c r="H49" s="172"/>
      <c r="I49" s="172"/>
      <c r="J49" s="172"/>
      <c r="K49" s="172"/>
      <c r="L49" s="172"/>
      <c r="M49" s="172"/>
      <c r="N49" s="172"/>
      <c r="O49" s="172"/>
      <c r="P49" s="172"/>
      <c r="Q49" s="172"/>
      <c r="R49" s="172"/>
      <c r="S49" s="172"/>
      <c r="T49" s="172"/>
      <c r="U49" s="172"/>
      <c r="V49" s="172"/>
      <c r="W49" s="172"/>
      <c r="X49" s="172"/>
      <c r="Y49" s="172"/>
      <c r="Z49" s="172"/>
      <c r="AA49" s="172"/>
      <c r="AB49" s="172"/>
      <c r="AC49" s="172"/>
      <c r="AD49" s="172"/>
      <c r="AE49" s="172"/>
      <c r="AF49" s="172"/>
      <c r="AG49" s="172"/>
      <c r="AH49" s="194">
        <f t="shared" si="0"/>
        <v>0</v>
      </c>
      <c r="AI49" s="195">
        <f t="shared" si="1"/>
        <v>0</v>
      </c>
      <c r="AJ49" s="196">
        <f t="shared" si="2"/>
        <v>0</v>
      </c>
    </row>
    <row r="50" spans="1:36" ht="17.25" customHeight="1" x14ac:dyDescent="0.25">
      <c r="A50" s="86">
        <f>ปพ.5!A47</f>
        <v>0</v>
      </c>
      <c r="B50" s="87">
        <f>ปพ.5!B47</f>
        <v>0</v>
      </c>
      <c r="C50" s="171">
        <f>ปพ.5!D47</f>
        <v>0</v>
      </c>
      <c r="D50" s="172"/>
      <c r="E50" s="172"/>
      <c r="F50" s="172"/>
      <c r="G50" s="172"/>
      <c r="H50" s="172"/>
      <c r="I50" s="172"/>
      <c r="J50" s="172"/>
      <c r="K50" s="172"/>
      <c r="L50" s="172"/>
      <c r="M50" s="172"/>
      <c r="N50" s="172"/>
      <c r="O50" s="172"/>
      <c r="P50" s="172"/>
      <c r="Q50" s="172"/>
      <c r="R50" s="172"/>
      <c r="S50" s="172"/>
      <c r="T50" s="172"/>
      <c r="U50" s="172"/>
      <c r="V50" s="172"/>
      <c r="W50" s="172"/>
      <c r="X50" s="172"/>
      <c r="Y50" s="172"/>
      <c r="Z50" s="172"/>
      <c r="AA50" s="172"/>
      <c r="AB50" s="172"/>
      <c r="AC50" s="172"/>
      <c r="AD50" s="172"/>
      <c r="AE50" s="172"/>
      <c r="AF50" s="172"/>
      <c r="AG50" s="172"/>
      <c r="AH50" s="194">
        <f t="shared" si="0"/>
        <v>0</v>
      </c>
      <c r="AI50" s="195">
        <f t="shared" si="1"/>
        <v>0</v>
      </c>
      <c r="AJ50" s="196">
        <f t="shared" si="2"/>
        <v>0</v>
      </c>
    </row>
    <row r="51" spans="1:36" ht="17.25" customHeight="1" x14ac:dyDescent="0.25">
      <c r="A51" s="86">
        <f>ปพ.5!A48</f>
        <v>0</v>
      </c>
      <c r="B51" s="87">
        <f>ปพ.5!B48</f>
        <v>0</v>
      </c>
      <c r="C51" s="171">
        <f>ปพ.5!D48</f>
        <v>0</v>
      </c>
      <c r="D51" s="172"/>
      <c r="E51" s="172"/>
      <c r="F51" s="172"/>
      <c r="G51" s="172"/>
      <c r="H51" s="172"/>
      <c r="I51" s="172"/>
      <c r="J51" s="172"/>
      <c r="K51" s="172"/>
      <c r="L51" s="172"/>
      <c r="M51" s="172"/>
      <c r="N51" s="172"/>
      <c r="O51" s="172"/>
      <c r="P51" s="172"/>
      <c r="Q51" s="172"/>
      <c r="R51" s="172"/>
      <c r="S51" s="172"/>
      <c r="T51" s="172"/>
      <c r="U51" s="172"/>
      <c r="V51" s="172"/>
      <c r="W51" s="172"/>
      <c r="X51" s="172"/>
      <c r="Y51" s="172"/>
      <c r="Z51" s="172"/>
      <c r="AA51" s="172"/>
      <c r="AB51" s="172"/>
      <c r="AC51" s="172"/>
      <c r="AD51" s="172"/>
      <c r="AE51" s="172"/>
      <c r="AF51" s="172"/>
      <c r="AG51" s="172"/>
      <c r="AH51" s="194">
        <f t="shared" si="0"/>
        <v>0</v>
      </c>
      <c r="AI51" s="195">
        <f t="shared" si="1"/>
        <v>0</v>
      </c>
      <c r="AJ51" s="196">
        <f t="shared" si="2"/>
        <v>0</v>
      </c>
    </row>
    <row r="52" spans="1:36" ht="17.25" customHeight="1" x14ac:dyDescent="0.25">
      <c r="A52" s="86">
        <f>ปพ.5!A49</f>
        <v>0</v>
      </c>
      <c r="B52" s="87">
        <f>ปพ.5!B49</f>
        <v>0</v>
      </c>
      <c r="C52" s="171">
        <f>ปพ.5!D49</f>
        <v>0</v>
      </c>
      <c r="D52" s="172"/>
      <c r="E52" s="172"/>
      <c r="F52" s="172"/>
      <c r="G52" s="172"/>
      <c r="H52" s="172"/>
      <c r="I52" s="172"/>
      <c r="J52" s="172"/>
      <c r="K52" s="172"/>
      <c r="L52" s="172"/>
      <c r="M52" s="172"/>
      <c r="N52" s="172"/>
      <c r="O52" s="172"/>
      <c r="P52" s="172"/>
      <c r="Q52" s="172"/>
      <c r="R52" s="172"/>
      <c r="S52" s="172"/>
      <c r="T52" s="172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2"/>
      <c r="AH52" s="194">
        <f t="shared" si="0"/>
        <v>0</v>
      </c>
      <c r="AI52" s="195">
        <f t="shared" si="1"/>
        <v>0</v>
      </c>
      <c r="AJ52" s="196">
        <f t="shared" si="2"/>
        <v>0</v>
      </c>
    </row>
    <row r="53" spans="1:36" ht="17.25" customHeight="1" x14ac:dyDescent="0.25">
      <c r="A53" s="86">
        <f>ปพ.5!A50</f>
        <v>0</v>
      </c>
      <c r="B53" s="87">
        <f>ปพ.5!B50</f>
        <v>0</v>
      </c>
      <c r="C53" s="171">
        <f>ปพ.5!D50</f>
        <v>0</v>
      </c>
      <c r="D53" s="172"/>
      <c r="E53" s="172"/>
      <c r="F53" s="172"/>
      <c r="G53" s="172"/>
      <c r="H53" s="172"/>
      <c r="I53" s="172"/>
      <c r="J53" s="172"/>
      <c r="K53" s="172"/>
      <c r="L53" s="172"/>
      <c r="M53" s="172"/>
      <c r="N53" s="172"/>
      <c r="O53" s="172"/>
      <c r="P53" s="172"/>
      <c r="Q53" s="172"/>
      <c r="R53" s="172"/>
      <c r="S53" s="172"/>
      <c r="T53" s="172"/>
      <c r="U53" s="172"/>
      <c r="V53" s="172"/>
      <c r="W53" s="172"/>
      <c r="X53" s="172"/>
      <c r="Y53" s="172"/>
      <c r="Z53" s="172"/>
      <c r="AA53" s="172"/>
      <c r="AB53" s="172"/>
      <c r="AC53" s="172"/>
      <c r="AD53" s="172"/>
      <c r="AE53" s="172"/>
      <c r="AF53" s="172"/>
      <c r="AG53" s="172"/>
      <c r="AH53" s="194">
        <f t="shared" si="0"/>
        <v>0</v>
      </c>
      <c r="AI53" s="195">
        <f t="shared" si="1"/>
        <v>0</v>
      </c>
      <c r="AJ53" s="196">
        <f t="shared" si="2"/>
        <v>0</v>
      </c>
    </row>
    <row r="54" spans="1:36" ht="17.25" customHeight="1" x14ac:dyDescent="0.25">
      <c r="A54" s="86">
        <f>ปพ.5!A51</f>
        <v>0</v>
      </c>
      <c r="B54" s="87">
        <f>ปพ.5!B51</f>
        <v>0</v>
      </c>
      <c r="C54" s="171">
        <f>ปพ.5!D51</f>
        <v>0</v>
      </c>
      <c r="D54" s="172"/>
      <c r="E54" s="172"/>
      <c r="F54" s="172"/>
      <c r="G54" s="172"/>
      <c r="H54" s="172"/>
      <c r="I54" s="172"/>
      <c r="J54" s="172"/>
      <c r="K54" s="172"/>
      <c r="L54" s="172"/>
      <c r="M54" s="172"/>
      <c r="N54" s="172"/>
      <c r="O54" s="172"/>
      <c r="P54" s="172"/>
      <c r="Q54" s="172"/>
      <c r="R54" s="172"/>
      <c r="S54" s="172"/>
      <c r="T54" s="172"/>
      <c r="U54" s="172"/>
      <c r="V54" s="172"/>
      <c r="W54" s="172"/>
      <c r="X54" s="172"/>
      <c r="Y54" s="172"/>
      <c r="Z54" s="172"/>
      <c r="AA54" s="172"/>
      <c r="AB54" s="172"/>
      <c r="AC54" s="172"/>
      <c r="AD54" s="172"/>
      <c r="AE54" s="172"/>
      <c r="AF54" s="172"/>
      <c r="AG54" s="172"/>
      <c r="AH54" s="194">
        <f t="shared" si="0"/>
        <v>0</v>
      </c>
      <c r="AI54" s="195">
        <f t="shared" si="1"/>
        <v>0</v>
      </c>
      <c r="AJ54" s="196">
        <f t="shared" si="2"/>
        <v>0</v>
      </c>
    </row>
    <row r="55" spans="1:36" ht="17.25" customHeight="1" x14ac:dyDescent="0.25">
      <c r="A55" s="86">
        <f>ปพ.5!A52</f>
        <v>0</v>
      </c>
      <c r="B55" s="87">
        <f>ปพ.5!B52</f>
        <v>0</v>
      </c>
      <c r="C55" s="171">
        <f>ปพ.5!D52</f>
        <v>0</v>
      </c>
      <c r="D55" s="172"/>
      <c r="E55" s="172"/>
      <c r="F55" s="172"/>
      <c r="G55" s="172"/>
      <c r="H55" s="172"/>
      <c r="I55" s="172"/>
      <c r="J55" s="172"/>
      <c r="K55" s="172"/>
      <c r="L55" s="172"/>
      <c r="M55" s="172"/>
      <c r="N55" s="172"/>
      <c r="O55" s="172"/>
      <c r="P55" s="172"/>
      <c r="Q55" s="172"/>
      <c r="R55" s="172"/>
      <c r="S55" s="172"/>
      <c r="T55" s="172"/>
      <c r="U55" s="172"/>
      <c r="V55" s="172"/>
      <c r="W55" s="172"/>
      <c r="X55" s="172"/>
      <c r="Y55" s="172"/>
      <c r="Z55" s="172"/>
      <c r="AA55" s="172"/>
      <c r="AB55" s="172"/>
      <c r="AC55" s="172"/>
      <c r="AD55" s="172"/>
      <c r="AE55" s="172"/>
      <c r="AF55" s="172"/>
      <c r="AG55" s="172"/>
      <c r="AH55" s="194">
        <f t="shared" si="0"/>
        <v>0</v>
      </c>
      <c r="AI55" s="195">
        <f t="shared" si="1"/>
        <v>0</v>
      </c>
      <c r="AJ55" s="196">
        <f t="shared" si="2"/>
        <v>0</v>
      </c>
    </row>
    <row r="56" spans="1:36" ht="24.6" x14ac:dyDescent="0.25">
      <c r="A56" s="411"/>
      <c r="B56" s="412"/>
      <c r="C56" s="176" t="s">
        <v>106</v>
      </c>
      <c r="D56" s="177">
        <f t="shared" ref="D56:AG56" si="3">COUNTIF(D10:D55,"ขาด")</f>
        <v>0</v>
      </c>
      <c r="E56" s="177">
        <f t="shared" si="3"/>
        <v>0</v>
      </c>
      <c r="F56" s="177">
        <f t="shared" si="3"/>
        <v>0</v>
      </c>
      <c r="G56" s="177">
        <f t="shared" si="3"/>
        <v>0</v>
      </c>
      <c r="H56" s="177">
        <f t="shared" si="3"/>
        <v>0</v>
      </c>
      <c r="I56" s="177">
        <f t="shared" si="3"/>
        <v>0</v>
      </c>
      <c r="J56" s="177">
        <f t="shared" si="3"/>
        <v>0</v>
      </c>
      <c r="K56" s="177">
        <f t="shared" si="3"/>
        <v>0</v>
      </c>
      <c r="L56" s="177">
        <f t="shared" si="3"/>
        <v>0</v>
      </c>
      <c r="M56" s="177">
        <f t="shared" si="3"/>
        <v>0</v>
      </c>
      <c r="N56" s="177">
        <f t="shared" si="3"/>
        <v>0</v>
      </c>
      <c r="O56" s="177">
        <f t="shared" si="3"/>
        <v>0</v>
      </c>
      <c r="P56" s="177">
        <f t="shared" si="3"/>
        <v>0</v>
      </c>
      <c r="Q56" s="177">
        <f t="shared" si="3"/>
        <v>0</v>
      </c>
      <c r="R56" s="177">
        <f t="shared" si="3"/>
        <v>0</v>
      </c>
      <c r="S56" s="177">
        <f t="shared" si="3"/>
        <v>0</v>
      </c>
      <c r="T56" s="177">
        <f t="shared" si="3"/>
        <v>0</v>
      </c>
      <c r="U56" s="177">
        <f t="shared" si="3"/>
        <v>0</v>
      </c>
      <c r="V56" s="177">
        <f t="shared" si="3"/>
        <v>0</v>
      </c>
      <c r="W56" s="177">
        <f t="shared" si="3"/>
        <v>0</v>
      </c>
      <c r="X56" s="177">
        <f t="shared" si="3"/>
        <v>0</v>
      </c>
      <c r="Y56" s="177">
        <f t="shared" si="3"/>
        <v>0</v>
      </c>
      <c r="Z56" s="177">
        <f t="shared" si="3"/>
        <v>0</v>
      </c>
      <c r="AA56" s="177">
        <f t="shared" si="3"/>
        <v>0</v>
      </c>
      <c r="AB56" s="177">
        <f t="shared" si="3"/>
        <v>0</v>
      </c>
      <c r="AC56" s="177">
        <f t="shared" si="3"/>
        <v>0</v>
      </c>
      <c r="AD56" s="177">
        <f t="shared" si="3"/>
        <v>0</v>
      </c>
      <c r="AE56" s="177">
        <f t="shared" si="3"/>
        <v>0</v>
      </c>
      <c r="AF56" s="177">
        <f t="shared" si="3"/>
        <v>0</v>
      </c>
      <c r="AG56" s="177">
        <f t="shared" si="3"/>
        <v>0</v>
      </c>
      <c r="AH56" s="414"/>
      <c r="AI56" s="415"/>
      <c r="AJ56" s="415"/>
    </row>
    <row r="57" spans="1:36" ht="24.6" x14ac:dyDescent="0.25">
      <c r="A57" s="276"/>
      <c r="B57" s="413"/>
      <c r="C57" s="178" t="s">
        <v>107</v>
      </c>
      <c r="D57" s="179">
        <f t="shared" ref="D57:AG57" si="4">COUNTIF(D10:D55,"ลา")</f>
        <v>0</v>
      </c>
      <c r="E57" s="179">
        <f t="shared" si="4"/>
        <v>0</v>
      </c>
      <c r="F57" s="179">
        <f t="shared" si="4"/>
        <v>0</v>
      </c>
      <c r="G57" s="179">
        <f t="shared" si="4"/>
        <v>0</v>
      </c>
      <c r="H57" s="179">
        <f t="shared" si="4"/>
        <v>0</v>
      </c>
      <c r="I57" s="179">
        <f t="shared" si="4"/>
        <v>0</v>
      </c>
      <c r="J57" s="179">
        <f t="shared" si="4"/>
        <v>0</v>
      </c>
      <c r="K57" s="179">
        <f t="shared" si="4"/>
        <v>0</v>
      </c>
      <c r="L57" s="179">
        <f t="shared" si="4"/>
        <v>0</v>
      </c>
      <c r="M57" s="179">
        <f t="shared" si="4"/>
        <v>0</v>
      </c>
      <c r="N57" s="179">
        <f t="shared" si="4"/>
        <v>0</v>
      </c>
      <c r="O57" s="179">
        <f t="shared" si="4"/>
        <v>0</v>
      </c>
      <c r="P57" s="179">
        <f t="shared" si="4"/>
        <v>0</v>
      </c>
      <c r="Q57" s="179">
        <f t="shared" si="4"/>
        <v>0</v>
      </c>
      <c r="R57" s="179">
        <f t="shared" si="4"/>
        <v>0</v>
      </c>
      <c r="S57" s="179">
        <f t="shared" si="4"/>
        <v>0</v>
      </c>
      <c r="T57" s="179">
        <f t="shared" si="4"/>
        <v>0</v>
      </c>
      <c r="U57" s="179">
        <f t="shared" si="4"/>
        <v>0</v>
      </c>
      <c r="V57" s="179">
        <f t="shared" si="4"/>
        <v>0</v>
      </c>
      <c r="W57" s="179">
        <f t="shared" si="4"/>
        <v>0</v>
      </c>
      <c r="X57" s="179">
        <f t="shared" si="4"/>
        <v>0</v>
      </c>
      <c r="Y57" s="179">
        <f t="shared" si="4"/>
        <v>0</v>
      </c>
      <c r="Z57" s="179">
        <f t="shared" si="4"/>
        <v>0</v>
      </c>
      <c r="AA57" s="179">
        <f t="shared" si="4"/>
        <v>0</v>
      </c>
      <c r="AB57" s="179">
        <f t="shared" si="4"/>
        <v>0</v>
      </c>
      <c r="AC57" s="179">
        <f t="shared" si="4"/>
        <v>0</v>
      </c>
      <c r="AD57" s="179">
        <f t="shared" si="4"/>
        <v>0</v>
      </c>
      <c r="AE57" s="179">
        <f t="shared" si="4"/>
        <v>0</v>
      </c>
      <c r="AF57" s="179">
        <f t="shared" si="4"/>
        <v>0</v>
      </c>
      <c r="AG57" s="179">
        <f t="shared" si="4"/>
        <v>0</v>
      </c>
      <c r="AH57" s="416"/>
      <c r="AI57" s="406"/>
      <c r="AJ57" s="406"/>
    </row>
    <row r="58" spans="1:36" ht="24.6" x14ac:dyDescent="0.25">
      <c r="A58" s="276"/>
      <c r="B58" s="413"/>
      <c r="C58" s="181" t="s">
        <v>105</v>
      </c>
      <c r="D58" s="182">
        <f t="shared" ref="D58:AG58" si="5">COUNTIF(D10:D55,"มา")</f>
        <v>0</v>
      </c>
      <c r="E58" s="182">
        <f t="shared" si="5"/>
        <v>0</v>
      </c>
      <c r="F58" s="182">
        <f t="shared" si="5"/>
        <v>0</v>
      </c>
      <c r="G58" s="182">
        <f t="shared" si="5"/>
        <v>0</v>
      </c>
      <c r="H58" s="182">
        <f t="shared" si="5"/>
        <v>0</v>
      </c>
      <c r="I58" s="182">
        <f t="shared" si="5"/>
        <v>0</v>
      </c>
      <c r="J58" s="182">
        <f t="shared" si="5"/>
        <v>0</v>
      </c>
      <c r="K58" s="182">
        <f t="shared" si="5"/>
        <v>0</v>
      </c>
      <c r="L58" s="182">
        <f t="shared" si="5"/>
        <v>0</v>
      </c>
      <c r="M58" s="182">
        <f t="shared" si="5"/>
        <v>0</v>
      </c>
      <c r="N58" s="182">
        <f t="shared" si="5"/>
        <v>0</v>
      </c>
      <c r="O58" s="182">
        <f t="shared" si="5"/>
        <v>0</v>
      </c>
      <c r="P58" s="182">
        <f t="shared" si="5"/>
        <v>0</v>
      </c>
      <c r="Q58" s="182">
        <f t="shared" si="5"/>
        <v>0</v>
      </c>
      <c r="R58" s="182">
        <f t="shared" si="5"/>
        <v>0</v>
      </c>
      <c r="S58" s="182">
        <f t="shared" si="5"/>
        <v>0</v>
      </c>
      <c r="T58" s="182">
        <f t="shared" si="5"/>
        <v>0</v>
      </c>
      <c r="U58" s="182">
        <f t="shared" si="5"/>
        <v>0</v>
      </c>
      <c r="V58" s="182">
        <f t="shared" si="5"/>
        <v>0</v>
      </c>
      <c r="W58" s="182">
        <f t="shared" si="5"/>
        <v>0</v>
      </c>
      <c r="X58" s="182">
        <f t="shared" si="5"/>
        <v>0</v>
      </c>
      <c r="Y58" s="182">
        <f t="shared" si="5"/>
        <v>0</v>
      </c>
      <c r="Z58" s="182">
        <f t="shared" si="5"/>
        <v>0</v>
      </c>
      <c r="AA58" s="182">
        <f t="shared" si="5"/>
        <v>0</v>
      </c>
      <c r="AB58" s="182">
        <f t="shared" si="5"/>
        <v>0</v>
      </c>
      <c r="AC58" s="182">
        <f t="shared" si="5"/>
        <v>0</v>
      </c>
      <c r="AD58" s="182">
        <f t="shared" si="5"/>
        <v>0</v>
      </c>
      <c r="AE58" s="182">
        <f t="shared" si="5"/>
        <v>0</v>
      </c>
      <c r="AF58" s="182">
        <f t="shared" si="5"/>
        <v>0</v>
      </c>
      <c r="AG58" s="182">
        <f t="shared" si="5"/>
        <v>0</v>
      </c>
      <c r="AH58" s="416"/>
      <c r="AI58" s="406"/>
      <c r="AJ58" s="406"/>
    </row>
    <row r="59" spans="1:36" ht="24.6" x14ac:dyDescent="0.25">
      <c r="A59" s="23"/>
      <c r="B59" s="183"/>
      <c r="C59" s="184"/>
      <c r="D59" s="185" t="s">
        <v>124</v>
      </c>
      <c r="E59" s="185" t="s">
        <v>125</v>
      </c>
      <c r="F59" s="185" t="s">
        <v>126</v>
      </c>
      <c r="G59" s="185" t="s">
        <v>127</v>
      </c>
      <c r="H59" s="185" t="s">
        <v>128</v>
      </c>
      <c r="I59" s="186"/>
      <c r="J59" s="186"/>
      <c r="K59" s="186"/>
    </row>
    <row r="60" spans="1:36" ht="22.5" customHeight="1" x14ac:dyDescent="0.25">
      <c r="A60" s="11"/>
      <c r="B60" s="11"/>
      <c r="C60" s="11"/>
      <c r="D60" s="180">
        <f>COUNTIF(D9:AG9,"จ.")</f>
        <v>0</v>
      </c>
      <c r="E60" s="180">
        <f>COUNTIF(D9:AG9,"อ.")</f>
        <v>0</v>
      </c>
      <c r="F60" s="180">
        <f>COUNTIF(D9:AG9,"พ.")</f>
        <v>0</v>
      </c>
      <c r="G60" s="180">
        <f>COUNTIF(D9:AG9,"พฤ.")</f>
        <v>0</v>
      </c>
      <c r="H60" s="180">
        <f>COUNTIF(D9:AG9,"ศ.")</f>
        <v>0</v>
      </c>
      <c r="I60" s="187">
        <f>SUM(D60:H60)</f>
        <v>0</v>
      </c>
      <c r="AE60" s="417"/>
      <c r="AF60" s="417"/>
      <c r="AG60" s="417"/>
      <c r="AH60" s="417"/>
      <c r="AI60" s="417"/>
      <c r="AJ60" s="417"/>
    </row>
    <row r="61" spans="1:36" ht="22.5" customHeight="1" x14ac:dyDescent="0.25">
      <c r="A61" s="11"/>
      <c r="B61" s="11"/>
      <c r="C61" s="11"/>
      <c r="AE61" s="406"/>
      <c r="AF61" s="406"/>
      <c r="AG61" s="406"/>
      <c r="AH61" s="406"/>
      <c r="AI61" s="406"/>
      <c r="AJ61" s="406"/>
    </row>
    <row r="62" spans="1:36" ht="22.5" customHeight="1" x14ac:dyDescent="0.25">
      <c r="A62" s="11"/>
      <c r="B62" s="11"/>
      <c r="C62" s="11"/>
      <c r="AE62" s="406"/>
      <c r="AF62" s="406"/>
      <c r="AG62" s="406"/>
      <c r="AH62" s="406"/>
      <c r="AI62" s="406"/>
      <c r="AJ62" s="406"/>
    </row>
    <row r="63" spans="1:36" ht="27" x14ac:dyDescent="0.25">
      <c r="A63" s="11"/>
      <c r="B63" s="11"/>
      <c r="C63" s="11"/>
    </row>
    <row r="64" spans="1:36" ht="27" x14ac:dyDescent="0.25">
      <c r="A64" s="11"/>
      <c r="B64" s="11"/>
      <c r="C64" s="11"/>
    </row>
    <row r="65" spans="1:3" ht="27" x14ac:dyDescent="0.25">
      <c r="A65" s="11"/>
      <c r="B65" s="11"/>
      <c r="C65" s="11"/>
    </row>
    <row r="66" spans="1:3" ht="27" x14ac:dyDescent="0.25">
      <c r="A66" s="11"/>
      <c r="B66" s="11"/>
      <c r="C66" s="11"/>
    </row>
    <row r="67" spans="1:3" ht="27" x14ac:dyDescent="0.25">
      <c r="A67" s="11"/>
      <c r="B67" s="11"/>
      <c r="C67" s="11"/>
    </row>
    <row r="68" spans="1:3" ht="27" x14ac:dyDescent="0.25">
      <c r="A68" s="11"/>
      <c r="B68" s="11"/>
      <c r="C68" s="11"/>
    </row>
    <row r="69" spans="1:3" ht="27" x14ac:dyDescent="0.25">
      <c r="A69" s="11"/>
      <c r="B69" s="11"/>
      <c r="C69" s="11"/>
    </row>
    <row r="70" spans="1:3" ht="27" x14ac:dyDescent="0.25">
      <c r="A70" s="11"/>
      <c r="B70" s="11"/>
      <c r="C70" s="11"/>
    </row>
    <row r="71" spans="1:3" ht="27" x14ac:dyDescent="0.25">
      <c r="A71" s="11"/>
      <c r="B71" s="11"/>
      <c r="C71" s="11"/>
    </row>
    <row r="72" spans="1:3" ht="27" x14ac:dyDescent="0.25">
      <c r="A72" s="11"/>
      <c r="B72" s="11"/>
      <c r="C72" s="11"/>
    </row>
  </sheetData>
  <sheetProtection algorithmName="SHA-512" hashValue="h1XC23PqaAwDsH6PLC8OugPlA2c1ecrxk4hJU9cLVCUlE+wPLmgHfhMkjfnOkGx36spmLsxua0EqkAJQ5nvNhA==" saltValue="/zeBOtVs7X4OSDB/GHaVwQ==" spinCount="100000" sheet="1" objects="1" scenarios="1"/>
  <mergeCells count="23">
    <mergeCell ref="AE62:AJ62"/>
    <mergeCell ref="AI8:AI9"/>
    <mergeCell ref="AJ8:AJ9"/>
    <mergeCell ref="A56:B58"/>
    <mergeCell ref="AH56:AJ58"/>
    <mergeCell ref="AE60:AJ60"/>
    <mergeCell ref="AE61:AJ61"/>
    <mergeCell ref="A4:F4"/>
    <mergeCell ref="G4:S4"/>
    <mergeCell ref="T4:AA4"/>
    <mergeCell ref="AB4:AJ4"/>
    <mergeCell ref="A5:A9"/>
    <mergeCell ref="B5:B9"/>
    <mergeCell ref="C5:C9"/>
    <mergeCell ref="D5:S7"/>
    <mergeCell ref="T5:AJ7"/>
    <mergeCell ref="AH8:AH9"/>
    <mergeCell ref="A1:S1"/>
    <mergeCell ref="T1:AJ1"/>
    <mergeCell ref="A2:S2"/>
    <mergeCell ref="T2:AJ2"/>
    <mergeCell ref="A3:S3"/>
    <mergeCell ref="T3:AJ3"/>
  </mergeCells>
  <conditionalFormatting sqref="D10:AG55">
    <cfRule type="containsText" dxfId="2" priority="1" operator="containsText" text="ลา">
      <formula>NOT(ISERROR(SEARCH("ลา",D10)))</formula>
    </cfRule>
    <cfRule type="containsText" dxfId="1" priority="2" operator="containsText" text="ขาด">
      <formula>NOT(ISERROR(SEARCH("ขาด",D10)))</formula>
    </cfRule>
    <cfRule type="containsText" dxfId="0" priority="3" operator="containsText" text="มา">
      <formula>NOT(ISERROR(SEARCH("มา",D10)))</formula>
    </cfRule>
  </conditionalFormatting>
  <dataValidations count="2">
    <dataValidation type="list" allowBlank="1" showInputMessage="1" showErrorMessage="1" sqref="D9:AG9" xr:uid="{147E44DF-3A3A-4BF3-B028-743C783DC362}">
      <formula1>"จ.,อ.,พ.,พฤ.,ศ."</formula1>
    </dataValidation>
    <dataValidation type="list" allowBlank="1" showInputMessage="1" showErrorMessage="1" sqref="D10:AG55" xr:uid="{5E58D055-49D7-41A7-B7BC-7E385CFE93FD}">
      <formula1>"ขาด,ลา,มา"</formula1>
    </dataValidation>
  </dataValidations>
  <pageMargins left="0.9055118110236221" right="0.70866141732283472" top="0.74803149606299213" bottom="0.74803149606299213" header="0.31496062992125984" footer="0.31496062992125984"/>
  <pageSetup paperSize="5" scale="91" orientation="portrait" horizontalDpi="360" verticalDpi="360" r:id="rId1"/>
  <colBreaks count="1" manualBreakCount="1">
    <brk id="14" max="61" man="1"/>
  </col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50"/>
  </sheetPr>
  <dimension ref="A1:P64"/>
  <sheetViews>
    <sheetView showZeros="0" view="pageBreakPreview" zoomScaleNormal="100" zoomScaleSheetLayoutView="100" workbookViewId="0">
      <selection activeCell="J12" sqref="J12"/>
    </sheetView>
  </sheetViews>
  <sheetFormatPr defaultColWidth="9" defaultRowHeight="16.8" x14ac:dyDescent="0.25"/>
  <cols>
    <col min="1" max="1" width="6.19921875" style="12" customWidth="1"/>
    <col min="2" max="2" width="33.3984375" style="12" customWidth="1"/>
    <col min="3" max="15" width="5.796875" style="12" customWidth="1"/>
    <col min="16" max="16" width="8.19921875" style="20" customWidth="1"/>
    <col min="17" max="16384" width="9" style="12"/>
  </cols>
  <sheetData>
    <row r="1" spans="1:16" ht="30" x14ac:dyDescent="0.25">
      <c r="A1" s="429" t="s">
        <v>3</v>
      </c>
      <c r="B1" s="429"/>
      <c r="C1" s="429"/>
      <c r="D1" s="429"/>
      <c r="E1" s="429"/>
      <c r="F1" s="429"/>
      <c r="G1" s="429"/>
      <c r="H1" s="429"/>
      <c r="I1" s="429"/>
      <c r="J1" s="429"/>
      <c r="K1" s="429"/>
      <c r="L1" s="429"/>
      <c r="M1" s="429"/>
      <c r="N1" s="429"/>
      <c r="O1" s="429"/>
      <c r="P1" s="429"/>
    </row>
    <row r="2" spans="1:16" ht="24.6" x14ac:dyDescent="0.25">
      <c r="A2" s="430" t="s">
        <v>5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</row>
    <row r="3" spans="1:16" ht="24.6" x14ac:dyDescent="0.25">
      <c r="A3" s="430" t="str">
        <f>"แบบบันทึกการเข้าเรียนกลุ่มสาระ"&amp;" "&amp;ข้อมูลพื้นฐาน!B7&amp;"  รหัสรายวิชา "&amp;ข้อมูลพื้นฐาน!B8&amp;" รายวิชา "&amp;ข้อมูลพื้นฐาน!B9&amp;"   "&amp;ข้อมูลพื้นฐาน!B5</f>
        <v xml:space="preserve">แบบบันทึกการเข้าเรียนกลุ่มสาระ   รหัสรายวิชา  รายวิชา    ปีการศึกษา </v>
      </c>
      <c r="B3" s="430"/>
      <c r="C3" s="430"/>
      <c r="D3" s="430"/>
      <c r="E3" s="430"/>
      <c r="F3" s="430"/>
      <c r="G3" s="430"/>
      <c r="H3" s="430"/>
      <c r="I3" s="430"/>
      <c r="J3" s="430"/>
      <c r="K3" s="430"/>
      <c r="L3" s="430"/>
      <c r="M3" s="430"/>
      <c r="N3" s="430"/>
      <c r="O3" s="430"/>
      <c r="P3" s="430"/>
    </row>
    <row r="4" spans="1:16" ht="24.6" x14ac:dyDescent="0.25">
      <c r="A4" s="446" t="str">
        <f>"  ครูผู้สอน "&amp;ข้อมูลพื้นฐาน!B11</f>
        <v xml:space="preserve">  ครูผู้สอน </v>
      </c>
      <c r="B4" s="446"/>
      <c r="C4" s="446"/>
      <c r="D4" s="446"/>
      <c r="E4" s="446"/>
      <c r="F4" s="446"/>
      <c r="G4" s="446"/>
      <c r="H4" s="446"/>
      <c r="I4" s="446"/>
      <c r="J4" s="446"/>
      <c r="K4" s="446"/>
      <c r="L4" s="446"/>
      <c r="M4" s="446"/>
      <c r="N4" s="446"/>
      <c r="O4" s="446"/>
      <c r="P4" s="446"/>
    </row>
    <row r="5" spans="1:16" ht="14.25" customHeight="1" x14ac:dyDescent="0.25">
      <c r="A5" s="424" t="s">
        <v>44</v>
      </c>
      <c r="B5" s="424" t="s">
        <v>49</v>
      </c>
      <c r="C5" s="447" t="s">
        <v>138</v>
      </c>
      <c r="D5" s="448"/>
      <c r="E5" s="448"/>
      <c r="F5" s="448"/>
      <c r="G5" s="448"/>
      <c r="H5" s="448"/>
      <c r="I5" s="448"/>
      <c r="J5" s="448"/>
      <c r="K5" s="448"/>
      <c r="L5" s="448"/>
      <c r="M5" s="448"/>
      <c r="N5" s="448"/>
      <c r="O5" s="448"/>
      <c r="P5" s="449"/>
    </row>
    <row r="6" spans="1:16" ht="14.25" customHeight="1" x14ac:dyDescent="0.25">
      <c r="A6" s="425"/>
      <c r="B6" s="425"/>
      <c r="C6" s="450"/>
      <c r="D6" s="451"/>
      <c r="E6" s="451"/>
      <c r="F6" s="451"/>
      <c r="G6" s="451"/>
      <c r="H6" s="451"/>
      <c r="I6" s="451"/>
      <c r="J6" s="451"/>
      <c r="K6" s="451"/>
      <c r="L6" s="451"/>
      <c r="M6" s="451"/>
      <c r="N6" s="451"/>
      <c r="O6" s="451"/>
      <c r="P6" s="452"/>
    </row>
    <row r="7" spans="1:16" ht="18.75" customHeight="1" x14ac:dyDescent="0.25">
      <c r="A7" s="425"/>
      <c r="B7" s="425"/>
      <c r="C7" s="453"/>
      <c r="D7" s="454"/>
      <c r="E7" s="454"/>
      <c r="F7" s="454"/>
      <c r="G7" s="454"/>
      <c r="H7" s="454"/>
      <c r="I7" s="454"/>
      <c r="J7" s="454"/>
      <c r="K7" s="454"/>
      <c r="L7" s="454"/>
      <c r="M7" s="454"/>
      <c r="N7" s="454"/>
      <c r="O7" s="454"/>
      <c r="P7" s="455"/>
    </row>
    <row r="8" spans="1:16" ht="18.75" customHeight="1" x14ac:dyDescent="0.25">
      <c r="A8" s="425"/>
      <c r="B8" s="425"/>
      <c r="C8" s="82" t="s">
        <v>113</v>
      </c>
      <c r="D8" s="82" t="s">
        <v>114</v>
      </c>
      <c r="E8" s="82" t="s">
        <v>115</v>
      </c>
      <c r="F8" s="82" t="s">
        <v>116</v>
      </c>
      <c r="G8" s="82" t="s">
        <v>117</v>
      </c>
      <c r="H8" s="82" t="s">
        <v>118</v>
      </c>
      <c r="I8" s="82" t="s">
        <v>119</v>
      </c>
      <c r="J8" s="82" t="s">
        <v>120</v>
      </c>
      <c r="K8" s="82" t="s">
        <v>121</v>
      </c>
      <c r="L8" s="82" t="s">
        <v>122</v>
      </c>
      <c r="M8" s="82" t="s">
        <v>123</v>
      </c>
      <c r="N8" s="82" t="s">
        <v>137</v>
      </c>
      <c r="O8" s="82" t="s">
        <v>75</v>
      </c>
      <c r="P8" s="424" t="s">
        <v>24</v>
      </c>
    </row>
    <row r="9" spans="1:16" ht="18.75" customHeight="1" x14ac:dyDescent="0.25">
      <c r="A9" s="426"/>
      <c r="B9" s="426"/>
      <c r="C9" s="197">
        <f>พ.ค.!I60</f>
        <v>0</v>
      </c>
      <c r="D9" s="197">
        <f>มิ.ย.!I60</f>
        <v>0</v>
      </c>
      <c r="E9" s="197">
        <f>ก.ค.!I60</f>
        <v>0</v>
      </c>
      <c r="F9" s="197">
        <f>ส.ค.!I60</f>
        <v>0</v>
      </c>
      <c r="G9" s="197">
        <f>ก.ย.!I60</f>
        <v>0</v>
      </c>
      <c r="H9" s="197">
        <f>ต.ค.!I60</f>
        <v>0</v>
      </c>
      <c r="I9" s="197">
        <f>พ.ย.!I60</f>
        <v>0</v>
      </c>
      <c r="J9" s="197">
        <f>ธ.ค.!I60</f>
        <v>0</v>
      </c>
      <c r="K9" s="197">
        <f>ม.ค.!I60</f>
        <v>0</v>
      </c>
      <c r="L9" s="197">
        <f>ก.พ.!I60</f>
        <v>0</v>
      </c>
      <c r="M9" s="197">
        <f>มี.ค.!I60</f>
        <v>0</v>
      </c>
      <c r="N9" s="197">
        <f>เม.ย.!I60</f>
        <v>0</v>
      </c>
      <c r="O9" s="197">
        <f>SUM(C9:N9)</f>
        <v>0</v>
      </c>
      <c r="P9" s="426"/>
    </row>
    <row r="10" spans="1:16" ht="24.6" x14ac:dyDescent="0.25">
      <c r="A10" s="86">
        <f>ปพ.5!A7</f>
        <v>0</v>
      </c>
      <c r="B10" s="89">
        <f>ปพ.5!D7</f>
        <v>0</v>
      </c>
      <c r="C10" s="87">
        <f>พ.ค.!AK10</f>
        <v>0</v>
      </c>
      <c r="D10" s="87">
        <f>มิ.ย.!AJ10</f>
        <v>0</v>
      </c>
      <c r="E10" s="87">
        <f>ก.ค.!AK10</f>
        <v>0</v>
      </c>
      <c r="F10" s="87">
        <f>ส.ค.!AK10</f>
        <v>0</v>
      </c>
      <c r="G10" s="87">
        <f>ก.ย.!AJ10</f>
        <v>0</v>
      </c>
      <c r="H10" s="87">
        <f>ต.ค.!AK10</f>
        <v>0</v>
      </c>
      <c r="I10" s="87">
        <f>พ.ย.!AJ10</f>
        <v>0</v>
      </c>
      <c r="J10" s="87">
        <f>ธ.ค.!AK10</f>
        <v>0</v>
      </c>
      <c r="K10" s="87">
        <f>ม.ค.!AK10</f>
        <v>0</v>
      </c>
      <c r="L10" s="88">
        <f>ก.พ.!AI10</f>
        <v>0</v>
      </c>
      <c r="M10" s="87">
        <f>มี.ค.!AK10</f>
        <v>0</v>
      </c>
      <c r="N10" s="87">
        <f>เม.ย.!AJ10</f>
        <v>0</v>
      </c>
      <c r="O10" s="87">
        <f>SUM(C10:N10)</f>
        <v>0</v>
      </c>
      <c r="P10" s="198" t="e">
        <f>(O10*100)/$O$9</f>
        <v>#DIV/0!</v>
      </c>
    </row>
    <row r="11" spans="1:16" ht="24.6" x14ac:dyDescent="0.25">
      <c r="A11" s="86">
        <f>ปพ.5!A8</f>
        <v>0</v>
      </c>
      <c r="B11" s="89">
        <f>ปพ.5!D8</f>
        <v>0</v>
      </c>
      <c r="C11" s="87">
        <f>พ.ค.!AK11</f>
        <v>0</v>
      </c>
      <c r="D11" s="87">
        <f>มิ.ย.!AJ11</f>
        <v>0</v>
      </c>
      <c r="E11" s="87">
        <f>ก.ค.!AK11</f>
        <v>0</v>
      </c>
      <c r="F11" s="87">
        <f>ส.ค.!AK11</f>
        <v>0</v>
      </c>
      <c r="G11" s="87">
        <f>ก.ย.!AJ11</f>
        <v>0</v>
      </c>
      <c r="H11" s="87">
        <f>ต.ค.!AK11</f>
        <v>0</v>
      </c>
      <c r="I11" s="87">
        <f>พ.ย.!AJ11</f>
        <v>0</v>
      </c>
      <c r="J11" s="87">
        <f>ธ.ค.!AK11</f>
        <v>0</v>
      </c>
      <c r="K11" s="87">
        <f>ม.ค.!AK11</f>
        <v>0</v>
      </c>
      <c r="L11" s="88">
        <f>ก.พ.!AI11</f>
        <v>0</v>
      </c>
      <c r="M11" s="87">
        <f>มี.ค.!AK11</f>
        <v>0</v>
      </c>
      <c r="N11" s="87">
        <f>เม.ย.!AJ11</f>
        <v>0</v>
      </c>
      <c r="O11" s="87">
        <f t="shared" ref="O11:O54" si="0">SUM(C11:N11)</f>
        <v>0</v>
      </c>
      <c r="P11" s="198" t="e">
        <f t="shared" ref="P11:P54" si="1">(O11*100)/$O$9</f>
        <v>#DIV/0!</v>
      </c>
    </row>
    <row r="12" spans="1:16" ht="24.6" x14ac:dyDescent="0.25">
      <c r="A12" s="86">
        <f>ปพ.5!A9</f>
        <v>0</v>
      </c>
      <c r="B12" s="89">
        <f>ปพ.5!D9</f>
        <v>0</v>
      </c>
      <c r="C12" s="87">
        <f>พ.ค.!AK12</f>
        <v>0</v>
      </c>
      <c r="D12" s="87">
        <f>มิ.ย.!AJ12</f>
        <v>0</v>
      </c>
      <c r="E12" s="87">
        <f>ก.ค.!AK12</f>
        <v>0</v>
      </c>
      <c r="F12" s="87">
        <f>ส.ค.!AK12</f>
        <v>0</v>
      </c>
      <c r="G12" s="87">
        <f>ก.ย.!AJ12</f>
        <v>0</v>
      </c>
      <c r="H12" s="87">
        <f>ต.ค.!AK12</f>
        <v>0</v>
      </c>
      <c r="I12" s="87">
        <f>พ.ย.!AJ12</f>
        <v>0</v>
      </c>
      <c r="J12" s="87">
        <f>ธ.ค.!AK12</f>
        <v>0</v>
      </c>
      <c r="K12" s="87">
        <f>ม.ค.!AK12</f>
        <v>0</v>
      </c>
      <c r="L12" s="88">
        <f>ก.พ.!AI12</f>
        <v>0</v>
      </c>
      <c r="M12" s="87">
        <f>มี.ค.!AK12</f>
        <v>0</v>
      </c>
      <c r="N12" s="87">
        <f>เม.ย.!AJ12</f>
        <v>0</v>
      </c>
      <c r="O12" s="87">
        <f t="shared" si="0"/>
        <v>0</v>
      </c>
      <c r="P12" s="198" t="e">
        <f t="shared" si="1"/>
        <v>#DIV/0!</v>
      </c>
    </row>
    <row r="13" spans="1:16" ht="24.6" x14ac:dyDescent="0.25">
      <c r="A13" s="86">
        <f>ปพ.5!A10</f>
        <v>0</v>
      </c>
      <c r="B13" s="89">
        <f>ปพ.5!D10</f>
        <v>0</v>
      </c>
      <c r="C13" s="87">
        <f>พ.ค.!AK13</f>
        <v>0</v>
      </c>
      <c r="D13" s="87">
        <f>มิ.ย.!AJ13</f>
        <v>0</v>
      </c>
      <c r="E13" s="87">
        <f>ก.ค.!AK13</f>
        <v>0</v>
      </c>
      <c r="F13" s="87">
        <f>ส.ค.!AK13</f>
        <v>0</v>
      </c>
      <c r="G13" s="87">
        <f>ก.ย.!AJ13</f>
        <v>0</v>
      </c>
      <c r="H13" s="87">
        <f>ต.ค.!AK13</f>
        <v>0</v>
      </c>
      <c r="I13" s="87">
        <f>พ.ย.!AJ13</f>
        <v>0</v>
      </c>
      <c r="J13" s="87">
        <f>ธ.ค.!AK13</f>
        <v>0</v>
      </c>
      <c r="K13" s="87">
        <f>ม.ค.!AK13</f>
        <v>0</v>
      </c>
      <c r="L13" s="88">
        <f>ก.พ.!AI13</f>
        <v>0</v>
      </c>
      <c r="M13" s="87">
        <f>มี.ค.!AK13</f>
        <v>0</v>
      </c>
      <c r="N13" s="87">
        <f>เม.ย.!AJ13</f>
        <v>0</v>
      </c>
      <c r="O13" s="87">
        <f t="shared" si="0"/>
        <v>0</v>
      </c>
      <c r="P13" s="198" t="e">
        <f t="shared" si="1"/>
        <v>#DIV/0!</v>
      </c>
    </row>
    <row r="14" spans="1:16" ht="24.6" x14ac:dyDescent="0.25">
      <c r="A14" s="86">
        <f>ปพ.5!A11</f>
        <v>0</v>
      </c>
      <c r="B14" s="89">
        <f>ปพ.5!D11</f>
        <v>0</v>
      </c>
      <c r="C14" s="87">
        <f>พ.ค.!AK14</f>
        <v>0</v>
      </c>
      <c r="D14" s="87">
        <f>มิ.ย.!AJ14</f>
        <v>0</v>
      </c>
      <c r="E14" s="87">
        <f>ก.ค.!AK14</f>
        <v>0</v>
      </c>
      <c r="F14" s="87">
        <f>ส.ค.!AK14</f>
        <v>0</v>
      </c>
      <c r="G14" s="87">
        <f>ก.ย.!AJ14</f>
        <v>0</v>
      </c>
      <c r="H14" s="87">
        <f>ต.ค.!AK14</f>
        <v>0</v>
      </c>
      <c r="I14" s="87">
        <f>พ.ย.!AJ14</f>
        <v>0</v>
      </c>
      <c r="J14" s="87">
        <f>ธ.ค.!AK14</f>
        <v>0</v>
      </c>
      <c r="K14" s="87">
        <f>ม.ค.!AK14</f>
        <v>0</v>
      </c>
      <c r="L14" s="88">
        <f>ก.พ.!AI14</f>
        <v>0</v>
      </c>
      <c r="M14" s="87">
        <f>มี.ค.!AK14</f>
        <v>0</v>
      </c>
      <c r="N14" s="87">
        <f>เม.ย.!AJ14</f>
        <v>0</v>
      </c>
      <c r="O14" s="87">
        <f t="shared" si="0"/>
        <v>0</v>
      </c>
      <c r="P14" s="198" t="e">
        <f t="shared" si="1"/>
        <v>#DIV/0!</v>
      </c>
    </row>
    <row r="15" spans="1:16" ht="24.6" x14ac:dyDescent="0.25">
      <c r="A15" s="86">
        <f>ปพ.5!A12</f>
        <v>0</v>
      </c>
      <c r="B15" s="89">
        <f>ปพ.5!D12</f>
        <v>0</v>
      </c>
      <c r="C15" s="87">
        <f>พ.ค.!AK15</f>
        <v>0</v>
      </c>
      <c r="D15" s="87">
        <f>มิ.ย.!AJ15</f>
        <v>0</v>
      </c>
      <c r="E15" s="87">
        <f>ก.ค.!AK15</f>
        <v>0</v>
      </c>
      <c r="F15" s="87">
        <f>ส.ค.!AK15</f>
        <v>0</v>
      </c>
      <c r="G15" s="87">
        <f>ก.ย.!AJ15</f>
        <v>0</v>
      </c>
      <c r="H15" s="87">
        <f>ต.ค.!AK15</f>
        <v>0</v>
      </c>
      <c r="I15" s="87">
        <f>พ.ย.!AJ15</f>
        <v>0</v>
      </c>
      <c r="J15" s="87">
        <f>ธ.ค.!AK15</f>
        <v>0</v>
      </c>
      <c r="K15" s="87">
        <f>ม.ค.!AK15</f>
        <v>0</v>
      </c>
      <c r="L15" s="88">
        <f>ก.พ.!AI15</f>
        <v>0</v>
      </c>
      <c r="M15" s="87">
        <f>มี.ค.!AK15</f>
        <v>0</v>
      </c>
      <c r="N15" s="87">
        <f>เม.ย.!AJ15</f>
        <v>0</v>
      </c>
      <c r="O15" s="87">
        <f t="shared" si="0"/>
        <v>0</v>
      </c>
      <c r="P15" s="198" t="e">
        <f t="shared" si="1"/>
        <v>#DIV/0!</v>
      </c>
    </row>
    <row r="16" spans="1:16" ht="24.6" x14ac:dyDescent="0.25">
      <c r="A16" s="86">
        <f>ปพ.5!A13</f>
        <v>0</v>
      </c>
      <c r="B16" s="89">
        <f>ปพ.5!D13</f>
        <v>0</v>
      </c>
      <c r="C16" s="87">
        <f>พ.ค.!AK16</f>
        <v>0</v>
      </c>
      <c r="D16" s="87">
        <f>มิ.ย.!AJ16</f>
        <v>0</v>
      </c>
      <c r="E16" s="87">
        <f>ก.ค.!AK16</f>
        <v>0</v>
      </c>
      <c r="F16" s="87">
        <f>ส.ค.!AK16</f>
        <v>0</v>
      </c>
      <c r="G16" s="87">
        <f>ก.ย.!AJ16</f>
        <v>0</v>
      </c>
      <c r="H16" s="87">
        <f>ต.ค.!AK16</f>
        <v>0</v>
      </c>
      <c r="I16" s="87">
        <f>พ.ย.!AJ16</f>
        <v>0</v>
      </c>
      <c r="J16" s="87">
        <f>ธ.ค.!AK16</f>
        <v>0</v>
      </c>
      <c r="K16" s="87">
        <f>ม.ค.!AK16</f>
        <v>0</v>
      </c>
      <c r="L16" s="88">
        <f>ก.พ.!AI16</f>
        <v>0</v>
      </c>
      <c r="M16" s="87">
        <f>มี.ค.!AK16</f>
        <v>0</v>
      </c>
      <c r="N16" s="87">
        <f>เม.ย.!AJ16</f>
        <v>0</v>
      </c>
      <c r="O16" s="87">
        <f t="shared" si="0"/>
        <v>0</v>
      </c>
      <c r="P16" s="198" t="e">
        <f t="shared" si="1"/>
        <v>#DIV/0!</v>
      </c>
    </row>
    <row r="17" spans="1:16" ht="24.6" x14ac:dyDescent="0.25">
      <c r="A17" s="86">
        <f>ปพ.5!A14</f>
        <v>0</v>
      </c>
      <c r="B17" s="89">
        <f>ปพ.5!D14</f>
        <v>0</v>
      </c>
      <c r="C17" s="87">
        <f>พ.ค.!AK17</f>
        <v>0</v>
      </c>
      <c r="D17" s="87">
        <f>มิ.ย.!AJ17</f>
        <v>0</v>
      </c>
      <c r="E17" s="87">
        <f>ก.ค.!AK17</f>
        <v>0</v>
      </c>
      <c r="F17" s="87">
        <f>ส.ค.!AK17</f>
        <v>0</v>
      </c>
      <c r="G17" s="87">
        <f>ก.ย.!AJ17</f>
        <v>0</v>
      </c>
      <c r="H17" s="87">
        <f>ต.ค.!AK17</f>
        <v>0</v>
      </c>
      <c r="I17" s="87">
        <f>พ.ย.!AJ17</f>
        <v>0</v>
      </c>
      <c r="J17" s="87">
        <f>ธ.ค.!AK17</f>
        <v>0</v>
      </c>
      <c r="K17" s="87">
        <f>ม.ค.!AK17</f>
        <v>0</v>
      </c>
      <c r="L17" s="88">
        <f>ก.พ.!AI17</f>
        <v>0</v>
      </c>
      <c r="M17" s="87">
        <f>มี.ค.!AK17</f>
        <v>0</v>
      </c>
      <c r="N17" s="87">
        <f>เม.ย.!AJ17</f>
        <v>0</v>
      </c>
      <c r="O17" s="87">
        <f t="shared" si="0"/>
        <v>0</v>
      </c>
      <c r="P17" s="198" t="e">
        <f t="shared" si="1"/>
        <v>#DIV/0!</v>
      </c>
    </row>
    <row r="18" spans="1:16" ht="24.6" x14ac:dyDescent="0.25">
      <c r="A18" s="86">
        <f>ปพ.5!A15</f>
        <v>0</v>
      </c>
      <c r="B18" s="89">
        <f>ปพ.5!D15</f>
        <v>0</v>
      </c>
      <c r="C18" s="87">
        <f>พ.ค.!AK18</f>
        <v>0</v>
      </c>
      <c r="D18" s="87">
        <f>มิ.ย.!AJ18</f>
        <v>0</v>
      </c>
      <c r="E18" s="87">
        <f>ก.ค.!AK18</f>
        <v>0</v>
      </c>
      <c r="F18" s="87">
        <f>ส.ค.!AK18</f>
        <v>0</v>
      </c>
      <c r="G18" s="87">
        <f>ก.ย.!AJ18</f>
        <v>0</v>
      </c>
      <c r="H18" s="87">
        <f>ต.ค.!AK18</f>
        <v>0</v>
      </c>
      <c r="I18" s="87">
        <f>พ.ย.!AJ18</f>
        <v>0</v>
      </c>
      <c r="J18" s="87">
        <f>ธ.ค.!AK18</f>
        <v>0</v>
      </c>
      <c r="K18" s="87">
        <f>ม.ค.!AK18</f>
        <v>0</v>
      </c>
      <c r="L18" s="88">
        <f>ก.พ.!AI18</f>
        <v>0</v>
      </c>
      <c r="M18" s="87">
        <f>มี.ค.!AK18</f>
        <v>0</v>
      </c>
      <c r="N18" s="87">
        <f>เม.ย.!AJ18</f>
        <v>0</v>
      </c>
      <c r="O18" s="87">
        <f t="shared" si="0"/>
        <v>0</v>
      </c>
      <c r="P18" s="198" t="e">
        <f t="shared" si="1"/>
        <v>#DIV/0!</v>
      </c>
    </row>
    <row r="19" spans="1:16" ht="24.6" x14ac:dyDescent="0.25">
      <c r="A19" s="86">
        <f>ปพ.5!A16</f>
        <v>0</v>
      </c>
      <c r="B19" s="89">
        <f>ปพ.5!D16</f>
        <v>0</v>
      </c>
      <c r="C19" s="87">
        <f>พ.ค.!AK19</f>
        <v>0</v>
      </c>
      <c r="D19" s="87">
        <f>มิ.ย.!AJ19</f>
        <v>0</v>
      </c>
      <c r="E19" s="87">
        <f>ก.ค.!AK19</f>
        <v>0</v>
      </c>
      <c r="F19" s="87">
        <f>ส.ค.!AK19</f>
        <v>0</v>
      </c>
      <c r="G19" s="87">
        <f>ก.ย.!AJ19</f>
        <v>0</v>
      </c>
      <c r="H19" s="87">
        <f>ต.ค.!AK19</f>
        <v>0</v>
      </c>
      <c r="I19" s="87">
        <f>พ.ย.!AJ19</f>
        <v>0</v>
      </c>
      <c r="J19" s="87">
        <f>ธ.ค.!AK19</f>
        <v>0</v>
      </c>
      <c r="K19" s="87">
        <f>ม.ค.!AK19</f>
        <v>0</v>
      </c>
      <c r="L19" s="88">
        <f>ก.พ.!AI19</f>
        <v>0</v>
      </c>
      <c r="M19" s="87">
        <f>มี.ค.!AK19</f>
        <v>0</v>
      </c>
      <c r="N19" s="87">
        <f>เม.ย.!AJ19</f>
        <v>0</v>
      </c>
      <c r="O19" s="87">
        <f t="shared" si="0"/>
        <v>0</v>
      </c>
      <c r="P19" s="198" t="e">
        <f t="shared" si="1"/>
        <v>#DIV/0!</v>
      </c>
    </row>
    <row r="20" spans="1:16" ht="24.6" x14ac:dyDescent="0.25">
      <c r="A20" s="86">
        <f>ปพ.5!A17</f>
        <v>0</v>
      </c>
      <c r="B20" s="89">
        <f>ปพ.5!D17</f>
        <v>0</v>
      </c>
      <c r="C20" s="87">
        <f>พ.ค.!AK20</f>
        <v>0</v>
      </c>
      <c r="D20" s="87">
        <f>มิ.ย.!AJ20</f>
        <v>0</v>
      </c>
      <c r="E20" s="87">
        <f>ก.ค.!AK20</f>
        <v>0</v>
      </c>
      <c r="F20" s="87">
        <f>ส.ค.!AK20</f>
        <v>0</v>
      </c>
      <c r="G20" s="87">
        <f>ก.ย.!AJ20</f>
        <v>0</v>
      </c>
      <c r="H20" s="87">
        <f>ต.ค.!AK20</f>
        <v>0</v>
      </c>
      <c r="I20" s="87">
        <f>พ.ย.!AJ20</f>
        <v>0</v>
      </c>
      <c r="J20" s="87">
        <f>ธ.ค.!AK20</f>
        <v>0</v>
      </c>
      <c r="K20" s="87">
        <f>ม.ค.!AK20</f>
        <v>0</v>
      </c>
      <c r="L20" s="88">
        <f>ก.พ.!AI20</f>
        <v>0</v>
      </c>
      <c r="M20" s="87">
        <f>มี.ค.!AK20</f>
        <v>0</v>
      </c>
      <c r="N20" s="87">
        <f>เม.ย.!AJ20</f>
        <v>0</v>
      </c>
      <c r="O20" s="87">
        <f t="shared" si="0"/>
        <v>0</v>
      </c>
      <c r="P20" s="198" t="e">
        <f t="shared" si="1"/>
        <v>#DIV/0!</v>
      </c>
    </row>
    <row r="21" spans="1:16" ht="24.6" x14ac:dyDescent="0.25">
      <c r="A21" s="86">
        <f>ปพ.5!A18</f>
        <v>0</v>
      </c>
      <c r="B21" s="89">
        <f>ปพ.5!D18</f>
        <v>0</v>
      </c>
      <c r="C21" s="87">
        <f>พ.ค.!AK21</f>
        <v>0</v>
      </c>
      <c r="D21" s="87">
        <f>มิ.ย.!AJ21</f>
        <v>0</v>
      </c>
      <c r="E21" s="87">
        <f>ก.ค.!AK21</f>
        <v>0</v>
      </c>
      <c r="F21" s="87">
        <f>ส.ค.!AK21</f>
        <v>0</v>
      </c>
      <c r="G21" s="87">
        <f>ก.ย.!AJ21</f>
        <v>0</v>
      </c>
      <c r="H21" s="87">
        <f>ต.ค.!AK21</f>
        <v>0</v>
      </c>
      <c r="I21" s="87">
        <f>พ.ย.!AJ21</f>
        <v>0</v>
      </c>
      <c r="J21" s="87">
        <f>ธ.ค.!AK21</f>
        <v>0</v>
      </c>
      <c r="K21" s="87">
        <f>ม.ค.!AK21</f>
        <v>0</v>
      </c>
      <c r="L21" s="88">
        <f>ก.พ.!AI21</f>
        <v>0</v>
      </c>
      <c r="M21" s="87">
        <f>มี.ค.!AK21</f>
        <v>0</v>
      </c>
      <c r="N21" s="87">
        <f>เม.ย.!AJ21</f>
        <v>0</v>
      </c>
      <c r="O21" s="87">
        <f t="shared" si="0"/>
        <v>0</v>
      </c>
      <c r="P21" s="198" t="e">
        <f t="shared" si="1"/>
        <v>#DIV/0!</v>
      </c>
    </row>
    <row r="22" spans="1:16" ht="24.6" x14ac:dyDescent="0.25">
      <c r="A22" s="86">
        <f>ปพ.5!A19</f>
        <v>0</v>
      </c>
      <c r="B22" s="89">
        <f>ปพ.5!D19</f>
        <v>0</v>
      </c>
      <c r="C22" s="87">
        <f>พ.ค.!AK22</f>
        <v>0</v>
      </c>
      <c r="D22" s="87">
        <f>มิ.ย.!AJ22</f>
        <v>0</v>
      </c>
      <c r="E22" s="87">
        <f>ก.ค.!AK22</f>
        <v>0</v>
      </c>
      <c r="F22" s="87">
        <f>ส.ค.!AK22</f>
        <v>0</v>
      </c>
      <c r="G22" s="87">
        <f>ก.ย.!AJ22</f>
        <v>0</v>
      </c>
      <c r="H22" s="87">
        <f>ต.ค.!AK22</f>
        <v>0</v>
      </c>
      <c r="I22" s="87">
        <f>พ.ย.!AJ22</f>
        <v>0</v>
      </c>
      <c r="J22" s="87">
        <f>ธ.ค.!AK22</f>
        <v>0</v>
      </c>
      <c r="K22" s="87">
        <f>ม.ค.!AK22</f>
        <v>0</v>
      </c>
      <c r="L22" s="88">
        <f>ก.พ.!AI22</f>
        <v>0</v>
      </c>
      <c r="M22" s="87">
        <f>มี.ค.!AK22</f>
        <v>0</v>
      </c>
      <c r="N22" s="87">
        <f>เม.ย.!AJ22</f>
        <v>0</v>
      </c>
      <c r="O22" s="87">
        <f t="shared" si="0"/>
        <v>0</v>
      </c>
      <c r="P22" s="198" t="e">
        <f t="shared" si="1"/>
        <v>#DIV/0!</v>
      </c>
    </row>
    <row r="23" spans="1:16" ht="24.6" x14ac:dyDescent="0.25">
      <c r="A23" s="86">
        <f>ปพ.5!A20</f>
        <v>0</v>
      </c>
      <c r="B23" s="89">
        <f>ปพ.5!D20</f>
        <v>0</v>
      </c>
      <c r="C23" s="87">
        <f>พ.ค.!AK23</f>
        <v>0</v>
      </c>
      <c r="D23" s="87">
        <f>มิ.ย.!AJ23</f>
        <v>0</v>
      </c>
      <c r="E23" s="87">
        <f>ก.ค.!AK23</f>
        <v>0</v>
      </c>
      <c r="F23" s="87">
        <f>ส.ค.!AK23</f>
        <v>0</v>
      </c>
      <c r="G23" s="87">
        <f>ก.ย.!AJ23</f>
        <v>0</v>
      </c>
      <c r="H23" s="87">
        <f>ต.ค.!AK23</f>
        <v>0</v>
      </c>
      <c r="I23" s="87">
        <f>พ.ย.!AJ23</f>
        <v>0</v>
      </c>
      <c r="J23" s="87">
        <f>ธ.ค.!AK23</f>
        <v>0</v>
      </c>
      <c r="K23" s="87">
        <f>ม.ค.!AK23</f>
        <v>0</v>
      </c>
      <c r="L23" s="88">
        <f>ก.พ.!AI23</f>
        <v>0</v>
      </c>
      <c r="M23" s="87">
        <f>มี.ค.!AK23</f>
        <v>0</v>
      </c>
      <c r="N23" s="87">
        <f>เม.ย.!AJ23</f>
        <v>0</v>
      </c>
      <c r="O23" s="87">
        <f t="shared" si="0"/>
        <v>0</v>
      </c>
      <c r="P23" s="198" t="e">
        <f t="shared" si="1"/>
        <v>#DIV/0!</v>
      </c>
    </row>
    <row r="24" spans="1:16" ht="24.6" x14ac:dyDescent="0.25">
      <c r="A24" s="86">
        <f>ปพ.5!A21</f>
        <v>0</v>
      </c>
      <c r="B24" s="89">
        <f>ปพ.5!D21</f>
        <v>0</v>
      </c>
      <c r="C24" s="87">
        <f>พ.ค.!AK24</f>
        <v>0</v>
      </c>
      <c r="D24" s="87">
        <f>มิ.ย.!AJ24</f>
        <v>0</v>
      </c>
      <c r="E24" s="87">
        <f>ก.ค.!AK24</f>
        <v>0</v>
      </c>
      <c r="F24" s="87">
        <f>ส.ค.!AK24</f>
        <v>0</v>
      </c>
      <c r="G24" s="87">
        <f>ก.ย.!AJ24</f>
        <v>0</v>
      </c>
      <c r="H24" s="87">
        <f>ต.ค.!AK24</f>
        <v>0</v>
      </c>
      <c r="I24" s="87">
        <f>พ.ย.!AJ24</f>
        <v>0</v>
      </c>
      <c r="J24" s="87">
        <f>ธ.ค.!AK24</f>
        <v>0</v>
      </c>
      <c r="K24" s="87">
        <f>ม.ค.!AK24</f>
        <v>0</v>
      </c>
      <c r="L24" s="88">
        <f>ก.พ.!AI24</f>
        <v>0</v>
      </c>
      <c r="M24" s="87">
        <f>มี.ค.!AK24</f>
        <v>0</v>
      </c>
      <c r="N24" s="87">
        <f>เม.ย.!AJ24</f>
        <v>0</v>
      </c>
      <c r="O24" s="87">
        <f t="shared" si="0"/>
        <v>0</v>
      </c>
      <c r="P24" s="198" t="e">
        <f t="shared" si="1"/>
        <v>#DIV/0!</v>
      </c>
    </row>
    <row r="25" spans="1:16" ht="24.6" x14ac:dyDescent="0.25">
      <c r="A25" s="86">
        <f>ปพ.5!A22</f>
        <v>0</v>
      </c>
      <c r="B25" s="89">
        <f>ปพ.5!D22</f>
        <v>0</v>
      </c>
      <c r="C25" s="87">
        <f>พ.ค.!AK25</f>
        <v>0</v>
      </c>
      <c r="D25" s="87">
        <f>มิ.ย.!AJ25</f>
        <v>0</v>
      </c>
      <c r="E25" s="87">
        <f>ก.ค.!AK25</f>
        <v>0</v>
      </c>
      <c r="F25" s="87">
        <f>ส.ค.!AK25</f>
        <v>0</v>
      </c>
      <c r="G25" s="87">
        <f>ก.ย.!AJ25</f>
        <v>0</v>
      </c>
      <c r="H25" s="87">
        <f>ต.ค.!AK25</f>
        <v>0</v>
      </c>
      <c r="I25" s="87">
        <f>พ.ย.!AJ25</f>
        <v>0</v>
      </c>
      <c r="J25" s="87">
        <f>ธ.ค.!AK25</f>
        <v>0</v>
      </c>
      <c r="K25" s="87">
        <f>ม.ค.!AK25</f>
        <v>0</v>
      </c>
      <c r="L25" s="88">
        <f>ก.พ.!AI25</f>
        <v>0</v>
      </c>
      <c r="M25" s="87">
        <f>มี.ค.!AK25</f>
        <v>0</v>
      </c>
      <c r="N25" s="87">
        <f>เม.ย.!AJ25</f>
        <v>0</v>
      </c>
      <c r="O25" s="87">
        <f t="shared" si="0"/>
        <v>0</v>
      </c>
      <c r="P25" s="198" t="e">
        <f t="shared" si="1"/>
        <v>#DIV/0!</v>
      </c>
    </row>
    <row r="26" spans="1:16" ht="24.6" x14ac:dyDescent="0.25">
      <c r="A26" s="86">
        <f>ปพ.5!A23</f>
        <v>0</v>
      </c>
      <c r="B26" s="89">
        <f>ปพ.5!D23</f>
        <v>0</v>
      </c>
      <c r="C26" s="87">
        <f>พ.ค.!AK26</f>
        <v>0</v>
      </c>
      <c r="D26" s="87">
        <f>มิ.ย.!AJ26</f>
        <v>0</v>
      </c>
      <c r="E26" s="87">
        <f>ก.ค.!AK26</f>
        <v>0</v>
      </c>
      <c r="F26" s="87">
        <f>ส.ค.!AK26</f>
        <v>0</v>
      </c>
      <c r="G26" s="87">
        <f>ก.ย.!AJ26</f>
        <v>0</v>
      </c>
      <c r="H26" s="87">
        <f>ต.ค.!AK26</f>
        <v>0</v>
      </c>
      <c r="I26" s="87">
        <f>พ.ย.!AJ26</f>
        <v>0</v>
      </c>
      <c r="J26" s="87">
        <f>ธ.ค.!AK26</f>
        <v>0</v>
      </c>
      <c r="K26" s="87">
        <f>ม.ค.!AK26</f>
        <v>0</v>
      </c>
      <c r="L26" s="88">
        <f>ก.พ.!AI26</f>
        <v>0</v>
      </c>
      <c r="M26" s="87">
        <f>มี.ค.!AK26</f>
        <v>0</v>
      </c>
      <c r="N26" s="87">
        <f>เม.ย.!AJ26</f>
        <v>0</v>
      </c>
      <c r="O26" s="87">
        <f t="shared" si="0"/>
        <v>0</v>
      </c>
      <c r="P26" s="198" t="e">
        <f t="shared" si="1"/>
        <v>#DIV/0!</v>
      </c>
    </row>
    <row r="27" spans="1:16" ht="24.6" x14ac:dyDescent="0.25">
      <c r="A27" s="86">
        <f>ปพ.5!A24</f>
        <v>0</v>
      </c>
      <c r="B27" s="89">
        <f>ปพ.5!D24</f>
        <v>0</v>
      </c>
      <c r="C27" s="87">
        <f>พ.ค.!AK27</f>
        <v>0</v>
      </c>
      <c r="D27" s="87">
        <f>มิ.ย.!AJ27</f>
        <v>0</v>
      </c>
      <c r="E27" s="87">
        <f>ก.ค.!AK27</f>
        <v>0</v>
      </c>
      <c r="F27" s="87">
        <f>ส.ค.!AK27</f>
        <v>0</v>
      </c>
      <c r="G27" s="87">
        <f>ก.ย.!AJ27</f>
        <v>0</v>
      </c>
      <c r="H27" s="87">
        <f>ต.ค.!AK27</f>
        <v>0</v>
      </c>
      <c r="I27" s="87">
        <f>พ.ย.!AJ27</f>
        <v>0</v>
      </c>
      <c r="J27" s="87">
        <f>ธ.ค.!AK27</f>
        <v>0</v>
      </c>
      <c r="K27" s="87">
        <f>ม.ค.!AK27</f>
        <v>0</v>
      </c>
      <c r="L27" s="88">
        <f>ก.พ.!AI27</f>
        <v>0</v>
      </c>
      <c r="M27" s="87">
        <f>มี.ค.!AK27</f>
        <v>0</v>
      </c>
      <c r="N27" s="87">
        <f>เม.ย.!AJ27</f>
        <v>0</v>
      </c>
      <c r="O27" s="87">
        <f t="shared" si="0"/>
        <v>0</v>
      </c>
      <c r="P27" s="198" t="e">
        <f t="shared" si="1"/>
        <v>#DIV/0!</v>
      </c>
    </row>
    <row r="28" spans="1:16" ht="24.6" x14ac:dyDescent="0.25">
      <c r="A28" s="86">
        <f>ปพ.5!A25</f>
        <v>0</v>
      </c>
      <c r="B28" s="89">
        <f>ปพ.5!D25</f>
        <v>0</v>
      </c>
      <c r="C28" s="87">
        <f>พ.ค.!AK28</f>
        <v>0</v>
      </c>
      <c r="D28" s="87">
        <f>มิ.ย.!AJ28</f>
        <v>0</v>
      </c>
      <c r="E28" s="87">
        <f>ก.ค.!AK28</f>
        <v>0</v>
      </c>
      <c r="F28" s="87">
        <f>ส.ค.!AK28</f>
        <v>0</v>
      </c>
      <c r="G28" s="87">
        <f>ก.ย.!AJ28</f>
        <v>0</v>
      </c>
      <c r="H28" s="87">
        <f>ต.ค.!AK28</f>
        <v>0</v>
      </c>
      <c r="I28" s="87">
        <f>พ.ย.!AJ28</f>
        <v>0</v>
      </c>
      <c r="J28" s="87">
        <f>ธ.ค.!AK28</f>
        <v>0</v>
      </c>
      <c r="K28" s="87">
        <f>ม.ค.!AK28</f>
        <v>0</v>
      </c>
      <c r="L28" s="88">
        <f>ก.พ.!AI28</f>
        <v>0</v>
      </c>
      <c r="M28" s="87">
        <f>มี.ค.!AK28</f>
        <v>0</v>
      </c>
      <c r="N28" s="87">
        <f>เม.ย.!AJ28</f>
        <v>0</v>
      </c>
      <c r="O28" s="87">
        <f t="shared" si="0"/>
        <v>0</v>
      </c>
      <c r="P28" s="198" t="e">
        <f t="shared" si="1"/>
        <v>#DIV/0!</v>
      </c>
    </row>
    <row r="29" spans="1:16" ht="24.6" x14ac:dyDescent="0.25">
      <c r="A29" s="86">
        <f>ปพ.5!A26</f>
        <v>0</v>
      </c>
      <c r="B29" s="89">
        <f>ปพ.5!D26</f>
        <v>0</v>
      </c>
      <c r="C29" s="87">
        <f>พ.ค.!AK29</f>
        <v>0</v>
      </c>
      <c r="D29" s="87">
        <f>มิ.ย.!AJ29</f>
        <v>0</v>
      </c>
      <c r="E29" s="87">
        <f>ก.ค.!AK29</f>
        <v>0</v>
      </c>
      <c r="F29" s="87">
        <f>ส.ค.!AK29</f>
        <v>0</v>
      </c>
      <c r="G29" s="87">
        <f>ก.ย.!AJ29</f>
        <v>0</v>
      </c>
      <c r="H29" s="87">
        <f>ต.ค.!AK29</f>
        <v>0</v>
      </c>
      <c r="I29" s="87">
        <f>พ.ย.!AJ29</f>
        <v>0</v>
      </c>
      <c r="J29" s="87">
        <f>ธ.ค.!AK29</f>
        <v>0</v>
      </c>
      <c r="K29" s="87">
        <f>ม.ค.!AK29</f>
        <v>0</v>
      </c>
      <c r="L29" s="88">
        <f>ก.พ.!AI29</f>
        <v>0</v>
      </c>
      <c r="M29" s="87">
        <f>มี.ค.!AK29</f>
        <v>0</v>
      </c>
      <c r="N29" s="87">
        <f>เม.ย.!AJ29</f>
        <v>0</v>
      </c>
      <c r="O29" s="87">
        <f t="shared" si="0"/>
        <v>0</v>
      </c>
      <c r="P29" s="198" t="e">
        <f t="shared" si="1"/>
        <v>#DIV/0!</v>
      </c>
    </row>
    <row r="30" spans="1:16" ht="24.6" x14ac:dyDescent="0.25">
      <c r="A30" s="86">
        <f>ปพ.5!A27</f>
        <v>0</v>
      </c>
      <c r="B30" s="89">
        <f>ปพ.5!D27</f>
        <v>0</v>
      </c>
      <c r="C30" s="87">
        <f>พ.ค.!AK30</f>
        <v>0</v>
      </c>
      <c r="D30" s="87">
        <f>มิ.ย.!AJ30</f>
        <v>0</v>
      </c>
      <c r="E30" s="87">
        <f>ก.ค.!AK30</f>
        <v>0</v>
      </c>
      <c r="F30" s="87">
        <f>ส.ค.!AK30</f>
        <v>0</v>
      </c>
      <c r="G30" s="87">
        <f>ก.ย.!AJ30</f>
        <v>0</v>
      </c>
      <c r="H30" s="87">
        <f>ต.ค.!AK30</f>
        <v>0</v>
      </c>
      <c r="I30" s="87">
        <f>พ.ย.!AJ30</f>
        <v>0</v>
      </c>
      <c r="J30" s="87">
        <f>ธ.ค.!AK30</f>
        <v>0</v>
      </c>
      <c r="K30" s="87">
        <f>ม.ค.!AK30</f>
        <v>0</v>
      </c>
      <c r="L30" s="88">
        <f>ก.พ.!AI30</f>
        <v>0</v>
      </c>
      <c r="M30" s="87">
        <f>มี.ค.!AK30</f>
        <v>0</v>
      </c>
      <c r="N30" s="87">
        <f>เม.ย.!AJ30</f>
        <v>0</v>
      </c>
      <c r="O30" s="87">
        <f t="shared" si="0"/>
        <v>0</v>
      </c>
      <c r="P30" s="198" t="e">
        <f t="shared" si="1"/>
        <v>#DIV/0!</v>
      </c>
    </row>
    <row r="31" spans="1:16" ht="24.6" x14ac:dyDescent="0.25">
      <c r="A31" s="86">
        <f>ปพ.5!A28</f>
        <v>0</v>
      </c>
      <c r="B31" s="89">
        <f>ปพ.5!D28</f>
        <v>0</v>
      </c>
      <c r="C31" s="87">
        <f>พ.ค.!AK31</f>
        <v>0</v>
      </c>
      <c r="D31" s="87">
        <f>มิ.ย.!AJ31</f>
        <v>0</v>
      </c>
      <c r="E31" s="87">
        <f>ก.ค.!AK31</f>
        <v>0</v>
      </c>
      <c r="F31" s="87">
        <f>ส.ค.!AK31</f>
        <v>0</v>
      </c>
      <c r="G31" s="87">
        <f>ก.ย.!AJ31</f>
        <v>0</v>
      </c>
      <c r="H31" s="87">
        <f>ต.ค.!AK31</f>
        <v>0</v>
      </c>
      <c r="I31" s="87">
        <f>พ.ย.!AJ31</f>
        <v>0</v>
      </c>
      <c r="J31" s="87">
        <f>ธ.ค.!AK31</f>
        <v>0</v>
      </c>
      <c r="K31" s="87">
        <f>ม.ค.!AK31</f>
        <v>0</v>
      </c>
      <c r="L31" s="88">
        <f>ก.พ.!AI31</f>
        <v>0</v>
      </c>
      <c r="M31" s="87">
        <f>มี.ค.!AK31</f>
        <v>0</v>
      </c>
      <c r="N31" s="87">
        <f>เม.ย.!AJ31</f>
        <v>0</v>
      </c>
      <c r="O31" s="87">
        <f t="shared" si="0"/>
        <v>0</v>
      </c>
      <c r="P31" s="198" t="e">
        <f t="shared" si="1"/>
        <v>#DIV/0!</v>
      </c>
    </row>
    <row r="32" spans="1:16" ht="24.6" x14ac:dyDescent="0.25">
      <c r="A32" s="86">
        <f>ปพ.5!A29</f>
        <v>0</v>
      </c>
      <c r="B32" s="89">
        <f>ปพ.5!D29</f>
        <v>0</v>
      </c>
      <c r="C32" s="87">
        <f>พ.ค.!AK32</f>
        <v>0</v>
      </c>
      <c r="D32" s="87">
        <f>มิ.ย.!AJ32</f>
        <v>0</v>
      </c>
      <c r="E32" s="87">
        <f>ก.ค.!AK32</f>
        <v>0</v>
      </c>
      <c r="F32" s="87">
        <f>ส.ค.!AK32</f>
        <v>0</v>
      </c>
      <c r="G32" s="87">
        <f>ก.ย.!AJ32</f>
        <v>0</v>
      </c>
      <c r="H32" s="87">
        <f>ต.ค.!AK32</f>
        <v>0</v>
      </c>
      <c r="I32" s="87">
        <f>พ.ย.!AJ32</f>
        <v>0</v>
      </c>
      <c r="J32" s="87">
        <f>ธ.ค.!AK32</f>
        <v>0</v>
      </c>
      <c r="K32" s="87">
        <f>ม.ค.!AK32</f>
        <v>0</v>
      </c>
      <c r="L32" s="88">
        <f>ก.พ.!AI32</f>
        <v>0</v>
      </c>
      <c r="M32" s="87">
        <f>มี.ค.!AK32</f>
        <v>0</v>
      </c>
      <c r="N32" s="87">
        <f>เม.ย.!AJ32</f>
        <v>0</v>
      </c>
      <c r="O32" s="87">
        <f t="shared" si="0"/>
        <v>0</v>
      </c>
      <c r="P32" s="198" t="e">
        <f t="shared" si="1"/>
        <v>#DIV/0!</v>
      </c>
    </row>
    <row r="33" spans="1:16" ht="24.6" x14ac:dyDescent="0.25">
      <c r="A33" s="86">
        <f>ปพ.5!A30</f>
        <v>0</v>
      </c>
      <c r="B33" s="89">
        <f>ปพ.5!D30</f>
        <v>0</v>
      </c>
      <c r="C33" s="87">
        <f>พ.ค.!AK33</f>
        <v>0</v>
      </c>
      <c r="D33" s="87">
        <f>มิ.ย.!AJ33</f>
        <v>0</v>
      </c>
      <c r="E33" s="87">
        <f>ก.ค.!AK33</f>
        <v>0</v>
      </c>
      <c r="F33" s="87">
        <f>ส.ค.!AK33</f>
        <v>0</v>
      </c>
      <c r="G33" s="87">
        <f>ก.ย.!AJ33</f>
        <v>0</v>
      </c>
      <c r="H33" s="87">
        <f>ต.ค.!AK33</f>
        <v>0</v>
      </c>
      <c r="I33" s="87">
        <f>พ.ย.!AJ33</f>
        <v>0</v>
      </c>
      <c r="J33" s="87">
        <f>ธ.ค.!AK33</f>
        <v>0</v>
      </c>
      <c r="K33" s="87">
        <f>ม.ค.!AK33</f>
        <v>0</v>
      </c>
      <c r="L33" s="88">
        <f>ก.พ.!AI33</f>
        <v>0</v>
      </c>
      <c r="M33" s="87">
        <f>มี.ค.!AK33</f>
        <v>0</v>
      </c>
      <c r="N33" s="87">
        <f>เม.ย.!AJ33</f>
        <v>0</v>
      </c>
      <c r="O33" s="87">
        <f t="shared" si="0"/>
        <v>0</v>
      </c>
      <c r="P33" s="198" t="e">
        <f t="shared" si="1"/>
        <v>#DIV/0!</v>
      </c>
    </row>
    <row r="34" spans="1:16" ht="24.6" x14ac:dyDescent="0.25">
      <c r="A34" s="86">
        <f>ปพ.5!A31</f>
        <v>0</v>
      </c>
      <c r="B34" s="89">
        <f>ปพ.5!D31</f>
        <v>0</v>
      </c>
      <c r="C34" s="87">
        <f>พ.ค.!AK34</f>
        <v>0</v>
      </c>
      <c r="D34" s="87">
        <f>มิ.ย.!AJ34</f>
        <v>0</v>
      </c>
      <c r="E34" s="87">
        <f>ก.ค.!AK34</f>
        <v>0</v>
      </c>
      <c r="F34" s="87">
        <f>ส.ค.!AK34</f>
        <v>0</v>
      </c>
      <c r="G34" s="87">
        <f>ก.ย.!AJ34</f>
        <v>0</v>
      </c>
      <c r="H34" s="87">
        <f>ต.ค.!AK34</f>
        <v>0</v>
      </c>
      <c r="I34" s="87">
        <f>พ.ย.!AJ34</f>
        <v>0</v>
      </c>
      <c r="J34" s="87">
        <f>ธ.ค.!AK34</f>
        <v>0</v>
      </c>
      <c r="K34" s="87">
        <f>ม.ค.!AK34</f>
        <v>0</v>
      </c>
      <c r="L34" s="88">
        <f>ก.พ.!AI34</f>
        <v>0</v>
      </c>
      <c r="M34" s="87">
        <f>มี.ค.!AK34</f>
        <v>0</v>
      </c>
      <c r="N34" s="87">
        <f>เม.ย.!AJ34</f>
        <v>0</v>
      </c>
      <c r="O34" s="87">
        <f t="shared" si="0"/>
        <v>0</v>
      </c>
      <c r="P34" s="198" t="e">
        <f t="shared" si="1"/>
        <v>#DIV/0!</v>
      </c>
    </row>
    <row r="35" spans="1:16" ht="24.6" x14ac:dyDescent="0.25">
      <c r="A35" s="86">
        <f>ปพ.5!A32</f>
        <v>0</v>
      </c>
      <c r="B35" s="89">
        <f>ปพ.5!D32</f>
        <v>0</v>
      </c>
      <c r="C35" s="87">
        <f>พ.ค.!AK35</f>
        <v>0</v>
      </c>
      <c r="D35" s="87">
        <f>มิ.ย.!AJ35</f>
        <v>0</v>
      </c>
      <c r="E35" s="87">
        <f>ก.ค.!AK35</f>
        <v>0</v>
      </c>
      <c r="F35" s="87">
        <f>ส.ค.!AK35</f>
        <v>0</v>
      </c>
      <c r="G35" s="87">
        <f>ก.ย.!AJ35</f>
        <v>0</v>
      </c>
      <c r="H35" s="87">
        <f>ต.ค.!AK35</f>
        <v>0</v>
      </c>
      <c r="I35" s="87">
        <f>พ.ย.!AJ35</f>
        <v>0</v>
      </c>
      <c r="J35" s="87">
        <f>ธ.ค.!AK35</f>
        <v>0</v>
      </c>
      <c r="K35" s="87">
        <f>ม.ค.!AK35</f>
        <v>0</v>
      </c>
      <c r="L35" s="88">
        <f>ก.พ.!AI35</f>
        <v>0</v>
      </c>
      <c r="M35" s="87">
        <f>มี.ค.!AK35</f>
        <v>0</v>
      </c>
      <c r="N35" s="87">
        <f>เม.ย.!AJ35</f>
        <v>0</v>
      </c>
      <c r="O35" s="87">
        <f t="shared" si="0"/>
        <v>0</v>
      </c>
      <c r="P35" s="198" t="e">
        <f t="shared" si="1"/>
        <v>#DIV/0!</v>
      </c>
    </row>
    <row r="36" spans="1:16" ht="24.6" x14ac:dyDescent="0.25">
      <c r="A36" s="86">
        <f>ปพ.5!A33</f>
        <v>0</v>
      </c>
      <c r="B36" s="89">
        <f>ปพ.5!D33</f>
        <v>0</v>
      </c>
      <c r="C36" s="87">
        <f>พ.ค.!AK36</f>
        <v>0</v>
      </c>
      <c r="D36" s="87">
        <f>มิ.ย.!AJ36</f>
        <v>0</v>
      </c>
      <c r="E36" s="87">
        <f>ก.ค.!AK36</f>
        <v>0</v>
      </c>
      <c r="F36" s="87">
        <f>ส.ค.!AK36</f>
        <v>0</v>
      </c>
      <c r="G36" s="87">
        <f>ก.ย.!AJ36</f>
        <v>0</v>
      </c>
      <c r="H36" s="87">
        <f>ต.ค.!AK36</f>
        <v>0</v>
      </c>
      <c r="I36" s="87">
        <f>พ.ย.!AJ36</f>
        <v>0</v>
      </c>
      <c r="J36" s="87">
        <f>ธ.ค.!AK36</f>
        <v>0</v>
      </c>
      <c r="K36" s="87">
        <f>ม.ค.!AK36</f>
        <v>0</v>
      </c>
      <c r="L36" s="88">
        <f>ก.พ.!AI36</f>
        <v>0</v>
      </c>
      <c r="M36" s="87">
        <f>มี.ค.!AK36</f>
        <v>0</v>
      </c>
      <c r="N36" s="87">
        <f>เม.ย.!AJ36</f>
        <v>0</v>
      </c>
      <c r="O36" s="87">
        <f t="shared" si="0"/>
        <v>0</v>
      </c>
      <c r="P36" s="198" t="e">
        <f t="shared" si="1"/>
        <v>#DIV/0!</v>
      </c>
    </row>
    <row r="37" spans="1:16" ht="24.6" x14ac:dyDescent="0.25">
      <c r="A37" s="86">
        <f>ปพ.5!A34</f>
        <v>0</v>
      </c>
      <c r="B37" s="89">
        <f>ปพ.5!D34</f>
        <v>0</v>
      </c>
      <c r="C37" s="87">
        <f>พ.ค.!AK37</f>
        <v>0</v>
      </c>
      <c r="D37" s="87">
        <f>มิ.ย.!AJ37</f>
        <v>0</v>
      </c>
      <c r="E37" s="87">
        <f>ก.ค.!AK37</f>
        <v>0</v>
      </c>
      <c r="F37" s="87">
        <f>ส.ค.!AK37</f>
        <v>0</v>
      </c>
      <c r="G37" s="87">
        <f>ก.ย.!AJ37</f>
        <v>0</v>
      </c>
      <c r="H37" s="87">
        <f>ต.ค.!AK37</f>
        <v>0</v>
      </c>
      <c r="I37" s="87">
        <f>พ.ย.!AJ37</f>
        <v>0</v>
      </c>
      <c r="J37" s="87">
        <f>ธ.ค.!AK37</f>
        <v>0</v>
      </c>
      <c r="K37" s="87">
        <f>ม.ค.!AK37</f>
        <v>0</v>
      </c>
      <c r="L37" s="88">
        <f>ก.พ.!AI37</f>
        <v>0</v>
      </c>
      <c r="M37" s="87">
        <f>มี.ค.!AK37</f>
        <v>0</v>
      </c>
      <c r="N37" s="87">
        <f>เม.ย.!AJ37</f>
        <v>0</v>
      </c>
      <c r="O37" s="87">
        <f t="shared" si="0"/>
        <v>0</v>
      </c>
      <c r="P37" s="198" t="e">
        <f t="shared" si="1"/>
        <v>#DIV/0!</v>
      </c>
    </row>
    <row r="38" spans="1:16" ht="24.6" x14ac:dyDescent="0.25">
      <c r="A38" s="86">
        <f>ปพ.5!A35</f>
        <v>0</v>
      </c>
      <c r="B38" s="89">
        <f>ปพ.5!D35</f>
        <v>0</v>
      </c>
      <c r="C38" s="87">
        <f>พ.ค.!AK38</f>
        <v>0</v>
      </c>
      <c r="D38" s="87">
        <f>มิ.ย.!AJ38</f>
        <v>0</v>
      </c>
      <c r="E38" s="87">
        <f>ก.ค.!AK38</f>
        <v>0</v>
      </c>
      <c r="F38" s="87">
        <f>ส.ค.!AK38</f>
        <v>0</v>
      </c>
      <c r="G38" s="87">
        <f>ก.ย.!AJ38</f>
        <v>0</v>
      </c>
      <c r="H38" s="87">
        <f>ต.ค.!AK38</f>
        <v>0</v>
      </c>
      <c r="I38" s="87">
        <f>พ.ย.!AJ38</f>
        <v>0</v>
      </c>
      <c r="J38" s="87">
        <f>ธ.ค.!AK38</f>
        <v>0</v>
      </c>
      <c r="K38" s="87">
        <f>ม.ค.!AK38</f>
        <v>0</v>
      </c>
      <c r="L38" s="88">
        <f>ก.พ.!AI38</f>
        <v>0</v>
      </c>
      <c r="M38" s="87">
        <f>มี.ค.!AK38</f>
        <v>0</v>
      </c>
      <c r="N38" s="87">
        <f>เม.ย.!AJ38</f>
        <v>0</v>
      </c>
      <c r="O38" s="87">
        <f t="shared" si="0"/>
        <v>0</v>
      </c>
      <c r="P38" s="198" t="e">
        <f t="shared" si="1"/>
        <v>#DIV/0!</v>
      </c>
    </row>
    <row r="39" spans="1:16" ht="24.6" x14ac:dyDescent="0.25">
      <c r="A39" s="86">
        <f>ปพ.5!A36</f>
        <v>0</v>
      </c>
      <c r="B39" s="89">
        <f>ปพ.5!D36</f>
        <v>0</v>
      </c>
      <c r="C39" s="87">
        <f>พ.ค.!AK39</f>
        <v>0</v>
      </c>
      <c r="D39" s="87">
        <f>มิ.ย.!AJ39</f>
        <v>0</v>
      </c>
      <c r="E39" s="87">
        <f>ก.ค.!AK39</f>
        <v>0</v>
      </c>
      <c r="F39" s="87">
        <f>ส.ค.!AK39</f>
        <v>0</v>
      </c>
      <c r="G39" s="87">
        <f>ก.ย.!AJ39</f>
        <v>0</v>
      </c>
      <c r="H39" s="87">
        <f>ต.ค.!AK39</f>
        <v>0</v>
      </c>
      <c r="I39" s="87">
        <f>พ.ย.!AJ39</f>
        <v>0</v>
      </c>
      <c r="J39" s="87">
        <f>ธ.ค.!AK39</f>
        <v>0</v>
      </c>
      <c r="K39" s="87">
        <f>ม.ค.!AK39</f>
        <v>0</v>
      </c>
      <c r="L39" s="88">
        <f>ก.พ.!AI39</f>
        <v>0</v>
      </c>
      <c r="M39" s="87">
        <f>มี.ค.!AK39</f>
        <v>0</v>
      </c>
      <c r="N39" s="87">
        <f>เม.ย.!AJ39</f>
        <v>0</v>
      </c>
      <c r="O39" s="87">
        <f t="shared" si="0"/>
        <v>0</v>
      </c>
      <c r="P39" s="198" t="e">
        <f t="shared" si="1"/>
        <v>#DIV/0!</v>
      </c>
    </row>
    <row r="40" spans="1:16" ht="24.6" x14ac:dyDescent="0.25">
      <c r="A40" s="86">
        <f>ปพ.5!A37</f>
        <v>0</v>
      </c>
      <c r="B40" s="89">
        <f>ปพ.5!D37</f>
        <v>0</v>
      </c>
      <c r="C40" s="87">
        <f>พ.ค.!AK40</f>
        <v>0</v>
      </c>
      <c r="D40" s="87">
        <f>มิ.ย.!AJ40</f>
        <v>0</v>
      </c>
      <c r="E40" s="87">
        <f>ก.ค.!AK40</f>
        <v>0</v>
      </c>
      <c r="F40" s="87">
        <f>ส.ค.!AK40</f>
        <v>0</v>
      </c>
      <c r="G40" s="87">
        <f>ก.ย.!AJ40</f>
        <v>0</v>
      </c>
      <c r="H40" s="87">
        <f>ต.ค.!AK40</f>
        <v>0</v>
      </c>
      <c r="I40" s="87">
        <f>พ.ย.!AJ40</f>
        <v>0</v>
      </c>
      <c r="J40" s="87">
        <f>ธ.ค.!AK40</f>
        <v>0</v>
      </c>
      <c r="K40" s="87">
        <f>ม.ค.!AK40</f>
        <v>0</v>
      </c>
      <c r="L40" s="88">
        <f>ก.พ.!AI40</f>
        <v>0</v>
      </c>
      <c r="M40" s="87">
        <f>มี.ค.!AK40</f>
        <v>0</v>
      </c>
      <c r="N40" s="87">
        <f>เม.ย.!AJ40</f>
        <v>0</v>
      </c>
      <c r="O40" s="87">
        <f t="shared" si="0"/>
        <v>0</v>
      </c>
      <c r="P40" s="198" t="e">
        <f t="shared" si="1"/>
        <v>#DIV/0!</v>
      </c>
    </row>
    <row r="41" spans="1:16" ht="24.6" x14ac:dyDescent="0.25">
      <c r="A41" s="86">
        <f>ปพ.5!A38</f>
        <v>0</v>
      </c>
      <c r="B41" s="89">
        <f>ปพ.5!D38</f>
        <v>0</v>
      </c>
      <c r="C41" s="87">
        <f>พ.ค.!AK41</f>
        <v>0</v>
      </c>
      <c r="D41" s="87">
        <f>มิ.ย.!AJ41</f>
        <v>0</v>
      </c>
      <c r="E41" s="87">
        <f>ก.ค.!AK41</f>
        <v>0</v>
      </c>
      <c r="F41" s="87">
        <f>ส.ค.!AK41</f>
        <v>0</v>
      </c>
      <c r="G41" s="87">
        <f>ก.ย.!AJ41</f>
        <v>0</v>
      </c>
      <c r="H41" s="87">
        <f>ต.ค.!AK41</f>
        <v>0</v>
      </c>
      <c r="I41" s="87">
        <f>พ.ย.!AJ41</f>
        <v>0</v>
      </c>
      <c r="J41" s="87">
        <f>ธ.ค.!AK41</f>
        <v>0</v>
      </c>
      <c r="K41" s="87">
        <f>ม.ค.!AK41</f>
        <v>0</v>
      </c>
      <c r="L41" s="88">
        <f>ก.พ.!AI41</f>
        <v>0</v>
      </c>
      <c r="M41" s="87">
        <f>มี.ค.!AK41</f>
        <v>0</v>
      </c>
      <c r="N41" s="87">
        <f>เม.ย.!AJ41</f>
        <v>0</v>
      </c>
      <c r="O41" s="87">
        <f t="shared" si="0"/>
        <v>0</v>
      </c>
      <c r="P41" s="198" t="e">
        <f t="shared" si="1"/>
        <v>#DIV/0!</v>
      </c>
    </row>
    <row r="42" spans="1:16" ht="24.6" x14ac:dyDescent="0.25">
      <c r="A42" s="86">
        <f>ปพ.5!A39</f>
        <v>0</v>
      </c>
      <c r="B42" s="89">
        <f>ปพ.5!D39</f>
        <v>0</v>
      </c>
      <c r="C42" s="87">
        <f>พ.ค.!AK42</f>
        <v>0</v>
      </c>
      <c r="D42" s="87">
        <f>มิ.ย.!AJ42</f>
        <v>0</v>
      </c>
      <c r="E42" s="87">
        <f>ก.ค.!AK42</f>
        <v>0</v>
      </c>
      <c r="F42" s="87">
        <f>ส.ค.!AK42</f>
        <v>0</v>
      </c>
      <c r="G42" s="87">
        <f>ก.ย.!AJ42</f>
        <v>0</v>
      </c>
      <c r="H42" s="87">
        <f>ต.ค.!AK42</f>
        <v>0</v>
      </c>
      <c r="I42" s="87">
        <f>พ.ย.!AJ42</f>
        <v>0</v>
      </c>
      <c r="J42" s="87">
        <f>ธ.ค.!AK42</f>
        <v>0</v>
      </c>
      <c r="K42" s="87">
        <f>ม.ค.!AK42</f>
        <v>0</v>
      </c>
      <c r="L42" s="88">
        <f>ก.พ.!AI42</f>
        <v>0</v>
      </c>
      <c r="M42" s="87">
        <f>มี.ค.!AK42</f>
        <v>0</v>
      </c>
      <c r="N42" s="87">
        <f>เม.ย.!AJ42</f>
        <v>0</v>
      </c>
      <c r="O42" s="87">
        <f t="shared" si="0"/>
        <v>0</v>
      </c>
      <c r="P42" s="198" t="e">
        <f t="shared" si="1"/>
        <v>#DIV/0!</v>
      </c>
    </row>
    <row r="43" spans="1:16" ht="24.6" x14ac:dyDescent="0.25">
      <c r="A43" s="86">
        <f>ปพ.5!A40</f>
        <v>0</v>
      </c>
      <c r="B43" s="89">
        <f>ปพ.5!D40</f>
        <v>0</v>
      </c>
      <c r="C43" s="87">
        <f>พ.ค.!AK43</f>
        <v>0</v>
      </c>
      <c r="D43" s="87">
        <f>มิ.ย.!AJ43</f>
        <v>0</v>
      </c>
      <c r="E43" s="87">
        <f>ก.ค.!AK43</f>
        <v>0</v>
      </c>
      <c r="F43" s="87">
        <f>ส.ค.!AK43</f>
        <v>0</v>
      </c>
      <c r="G43" s="87">
        <f>ก.ย.!AJ43</f>
        <v>0</v>
      </c>
      <c r="H43" s="87">
        <f>ต.ค.!AK43</f>
        <v>0</v>
      </c>
      <c r="I43" s="87">
        <f>พ.ย.!AJ43</f>
        <v>0</v>
      </c>
      <c r="J43" s="87">
        <f>ธ.ค.!AK43</f>
        <v>0</v>
      </c>
      <c r="K43" s="87">
        <f>ม.ค.!AK43</f>
        <v>0</v>
      </c>
      <c r="L43" s="88">
        <f>ก.พ.!AI43</f>
        <v>0</v>
      </c>
      <c r="M43" s="87">
        <f>มี.ค.!AK43</f>
        <v>0</v>
      </c>
      <c r="N43" s="87">
        <f>เม.ย.!AJ43</f>
        <v>0</v>
      </c>
      <c r="O43" s="87">
        <f t="shared" si="0"/>
        <v>0</v>
      </c>
      <c r="P43" s="198" t="e">
        <f t="shared" si="1"/>
        <v>#DIV/0!</v>
      </c>
    </row>
    <row r="44" spans="1:16" ht="24.6" x14ac:dyDescent="0.25">
      <c r="A44" s="86">
        <f>ปพ.5!A41</f>
        <v>0</v>
      </c>
      <c r="B44" s="89">
        <f>ปพ.5!D41</f>
        <v>0</v>
      </c>
      <c r="C44" s="87">
        <f>พ.ค.!AK44</f>
        <v>0</v>
      </c>
      <c r="D44" s="87">
        <f>มิ.ย.!AJ44</f>
        <v>0</v>
      </c>
      <c r="E44" s="87">
        <f>ก.ค.!AK44</f>
        <v>0</v>
      </c>
      <c r="F44" s="87">
        <f>ส.ค.!AK44</f>
        <v>0</v>
      </c>
      <c r="G44" s="87">
        <f>ก.ย.!AJ44</f>
        <v>0</v>
      </c>
      <c r="H44" s="87">
        <f>ต.ค.!AK44</f>
        <v>0</v>
      </c>
      <c r="I44" s="87">
        <f>พ.ย.!AJ44</f>
        <v>0</v>
      </c>
      <c r="J44" s="87">
        <f>ธ.ค.!AK44</f>
        <v>0</v>
      </c>
      <c r="K44" s="87">
        <f>ม.ค.!AK44</f>
        <v>0</v>
      </c>
      <c r="L44" s="88">
        <f>ก.พ.!AI44</f>
        <v>0</v>
      </c>
      <c r="M44" s="87">
        <f>มี.ค.!AK44</f>
        <v>0</v>
      </c>
      <c r="N44" s="87">
        <f>เม.ย.!AJ44</f>
        <v>0</v>
      </c>
      <c r="O44" s="87">
        <f t="shared" si="0"/>
        <v>0</v>
      </c>
      <c r="P44" s="198" t="e">
        <f t="shared" si="1"/>
        <v>#DIV/0!</v>
      </c>
    </row>
    <row r="45" spans="1:16" ht="24.6" x14ac:dyDescent="0.25">
      <c r="A45" s="86">
        <f>ปพ.5!A42</f>
        <v>0</v>
      </c>
      <c r="B45" s="89">
        <f>ปพ.5!D42</f>
        <v>0</v>
      </c>
      <c r="C45" s="87">
        <f>พ.ค.!AK45</f>
        <v>0</v>
      </c>
      <c r="D45" s="87">
        <f>มิ.ย.!AJ45</f>
        <v>0</v>
      </c>
      <c r="E45" s="87">
        <f>ก.ค.!AK45</f>
        <v>0</v>
      </c>
      <c r="F45" s="87">
        <f>ส.ค.!AK45</f>
        <v>0</v>
      </c>
      <c r="G45" s="87">
        <f>ก.ย.!AJ45</f>
        <v>0</v>
      </c>
      <c r="H45" s="87">
        <f>ต.ค.!AK45</f>
        <v>0</v>
      </c>
      <c r="I45" s="87">
        <f>พ.ย.!AJ45</f>
        <v>0</v>
      </c>
      <c r="J45" s="87">
        <f>ธ.ค.!AK45</f>
        <v>0</v>
      </c>
      <c r="K45" s="87">
        <f>ม.ค.!AK45</f>
        <v>0</v>
      </c>
      <c r="L45" s="88">
        <f>ก.พ.!AI45</f>
        <v>0</v>
      </c>
      <c r="M45" s="87">
        <f>มี.ค.!AK45</f>
        <v>0</v>
      </c>
      <c r="N45" s="87">
        <f>เม.ย.!AJ45</f>
        <v>0</v>
      </c>
      <c r="O45" s="87">
        <f t="shared" si="0"/>
        <v>0</v>
      </c>
      <c r="P45" s="198" t="e">
        <f t="shared" si="1"/>
        <v>#DIV/0!</v>
      </c>
    </row>
    <row r="46" spans="1:16" ht="24.6" x14ac:dyDescent="0.25">
      <c r="A46" s="86">
        <f>ปพ.5!A43</f>
        <v>0</v>
      </c>
      <c r="B46" s="89">
        <f>ปพ.5!D43</f>
        <v>0</v>
      </c>
      <c r="C46" s="87">
        <f>พ.ค.!AK46</f>
        <v>0</v>
      </c>
      <c r="D46" s="87">
        <f>มิ.ย.!AJ46</f>
        <v>0</v>
      </c>
      <c r="E46" s="87">
        <f>ก.ค.!AK46</f>
        <v>0</v>
      </c>
      <c r="F46" s="87">
        <f>ส.ค.!AK46</f>
        <v>0</v>
      </c>
      <c r="G46" s="87">
        <f>ก.ย.!AJ46</f>
        <v>0</v>
      </c>
      <c r="H46" s="87">
        <f>ต.ค.!AK46</f>
        <v>0</v>
      </c>
      <c r="I46" s="87">
        <f>พ.ย.!AJ46</f>
        <v>0</v>
      </c>
      <c r="J46" s="87">
        <f>ธ.ค.!AK46</f>
        <v>0</v>
      </c>
      <c r="K46" s="87">
        <f>ม.ค.!AK46</f>
        <v>0</v>
      </c>
      <c r="L46" s="88">
        <f>ก.พ.!AI46</f>
        <v>0</v>
      </c>
      <c r="M46" s="87">
        <f>มี.ค.!AK46</f>
        <v>0</v>
      </c>
      <c r="N46" s="87">
        <f>เม.ย.!AJ46</f>
        <v>0</v>
      </c>
      <c r="O46" s="87">
        <f t="shared" si="0"/>
        <v>0</v>
      </c>
      <c r="P46" s="198" t="e">
        <f t="shared" si="1"/>
        <v>#DIV/0!</v>
      </c>
    </row>
    <row r="47" spans="1:16" ht="24.6" x14ac:dyDescent="0.25">
      <c r="A47" s="86">
        <f>ปพ.5!A44</f>
        <v>0</v>
      </c>
      <c r="B47" s="89">
        <f>ปพ.5!D44</f>
        <v>0</v>
      </c>
      <c r="C47" s="87">
        <f>พ.ค.!AK47</f>
        <v>0</v>
      </c>
      <c r="D47" s="87">
        <f>มิ.ย.!AJ47</f>
        <v>0</v>
      </c>
      <c r="E47" s="87">
        <f>ก.ค.!AK47</f>
        <v>0</v>
      </c>
      <c r="F47" s="87">
        <f>ส.ค.!AK47</f>
        <v>0</v>
      </c>
      <c r="G47" s="87">
        <f>ก.ย.!AJ47</f>
        <v>0</v>
      </c>
      <c r="H47" s="87">
        <f>ต.ค.!AK47</f>
        <v>0</v>
      </c>
      <c r="I47" s="87">
        <f>พ.ย.!AJ47</f>
        <v>0</v>
      </c>
      <c r="J47" s="87">
        <f>ธ.ค.!AK47</f>
        <v>0</v>
      </c>
      <c r="K47" s="87">
        <f>ม.ค.!AK47</f>
        <v>0</v>
      </c>
      <c r="L47" s="88">
        <f>ก.พ.!AI47</f>
        <v>0</v>
      </c>
      <c r="M47" s="87">
        <f>มี.ค.!AK47</f>
        <v>0</v>
      </c>
      <c r="N47" s="87">
        <f>เม.ย.!AJ47</f>
        <v>0</v>
      </c>
      <c r="O47" s="87">
        <f t="shared" si="0"/>
        <v>0</v>
      </c>
      <c r="P47" s="198" t="e">
        <f t="shared" si="1"/>
        <v>#DIV/0!</v>
      </c>
    </row>
    <row r="48" spans="1:16" ht="24.6" x14ac:dyDescent="0.25">
      <c r="A48" s="86">
        <f>ปพ.5!A45</f>
        <v>0</v>
      </c>
      <c r="B48" s="89">
        <f>ปพ.5!D45</f>
        <v>0</v>
      </c>
      <c r="C48" s="87">
        <f>พ.ค.!AK48</f>
        <v>0</v>
      </c>
      <c r="D48" s="87">
        <f>มิ.ย.!AJ48</f>
        <v>0</v>
      </c>
      <c r="E48" s="87">
        <f>ก.ค.!AK48</f>
        <v>0</v>
      </c>
      <c r="F48" s="87">
        <f>ส.ค.!AK48</f>
        <v>0</v>
      </c>
      <c r="G48" s="87">
        <f>ก.ย.!AJ48</f>
        <v>0</v>
      </c>
      <c r="H48" s="87">
        <f>ต.ค.!AK48</f>
        <v>0</v>
      </c>
      <c r="I48" s="87">
        <f>พ.ย.!AJ48</f>
        <v>0</v>
      </c>
      <c r="J48" s="87">
        <f>ธ.ค.!AK48</f>
        <v>0</v>
      </c>
      <c r="K48" s="87">
        <f>ม.ค.!AK48</f>
        <v>0</v>
      </c>
      <c r="L48" s="88">
        <f>ก.พ.!AI48</f>
        <v>0</v>
      </c>
      <c r="M48" s="87">
        <f>มี.ค.!AK48</f>
        <v>0</v>
      </c>
      <c r="N48" s="87">
        <f>เม.ย.!AJ48</f>
        <v>0</v>
      </c>
      <c r="O48" s="87">
        <f t="shared" si="0"/>
        <v>0</v>
      </c>
      <c r="P48" s="198" t="e">
        <f t="shared" si="1"/>
        <v>#DIV/0!</v>
      </c>
    </row>
    <row r="49" spans="1:16" ht="24.6" x14ac:dyDescent="0.25">
      <c r="A49" s="86">
        <f>ปพ.5!A46</f>
        <v>0</v>
      </c>
      <c r="B49" s="89">
        <f>ปพ.5!D46</f>
        <v>0</v>
      </c>
      <c r="C49" s="87">
        <f>พ.ค.!AK49</f>
        <v>0</v>
      </c>
      <c r="D49" s="87">
        <f>มิ.ย.!AJ49</f>
        <v>0</v>
      </c>
      <c r="E49" s="87">
        <f>ก.ค.!AK49</f>
        <v>0</v>
      </c>
      <c r="F49" s="87">
        <f>ส.ค.!AK49</f>
        <v>0</v>
      </c>
      <c r="G49" s="87">
        <f>ก.ย.!AJ49</f>
        <v>0</v>
      </c>
      <c r="H49" s="87">
        <f>ต.ค.!AK49</f>
        <v>0</v>
      </c>
      <c r="I49" s="87">
        <f>พ.ย.!AJ49</f>
        <v>0</v>
      </c>
      <c r="J49" s="87">
        <f>ธ.ค.!AK49</f>
        <v>0</v>
      </c>
      <c r="K49" s="87">
        <f>ม.ค.!AK49</f>
        <v>0</v>
      </c>
      <c r="L49" s="88">
        <f>ก.พ.!AI49</f>
        <v>0</v>
      </c>
      <c r="M49" s="87">
        <f>มี.ค.!AK49</f>
        <v>0</v>
      </c>
      <c r="N49" s="87">
        <f>เม.ย.!AJ49</f>
        <v>0</v>
      </c>
      <c r="O49" s="87">
        <f t="shared" si="0"/>
        <v>0</v>
      </c>
      <c r="P49" s="198" t="e">
        <f t="shared" si="1"/>
        <v>#DIV/0!</v>
      </c>
    </row>
    <row r="50" spans="1:16" ht="24.6" x14ac:dyDescent="0.25">
      <c r="A50" s="86">
        <f>ปพ.5!A47</f>
        <v>0</v>
      </c>
      <c r="B50" s="89">
        <f>ปพ.5!D47</f>
        <v>0</v>
      </c>
      <c r="C50" s="87">
        <f>พ.ค.!AK50</f>
        <v>0</v>
      </c>
      <c r="D50" s="87">
        <f>มิ.ย.!AJ50</f>
        <v>0</v>
      </c>
      <c r="E50" s="87">
        <f>ก.ค.!AK50</f>
        <v>0</v>
      </c>
      <c r="F50" s="87">
        <f>ส.ค.!AK50</f>
        <v>0</v>
      </c>
      <c r="G50" s="87">
        <f>ก.ย.!AJ50</f>
        <v>0</v>
      </c>
      <c r="H50" s="87">
        <f>ต.ค.!AK50</f>
        <v>0</v>
      </c>
      <c r="I50" s="87">
        <f>พ.ย.!AJ50</f>
        <v>0</v>
      </c>
      <c r="J50" s="87">
        <f>ธ.ค.!AK50</f>
        <v>0</v>
      </c>
      <c r="K50" s="87">
        <f>ม.ค.!AK50</f>
        <v>0</v>
      </c>
      <c r="L50" s="88">
        <f>ก.พ.!AI50</f>
        <v>0</v>
      </c>
      <c r="M50" s="87">
        <f>มี.ค.!AK50</f>
        <v>0</v>
      </c>
      <c r="N50" s="87">
        <f>เม.ย.!AJ50</f>
        <v>0</v>
      </c>
      <c r="O50" s="87">
        <f t="shared" si="0"/>
        <v>0</v>
      </c>
      <c r="P50" s="198" t="e">
        <f t="shared" si="1"/>
        <v>#DIV/0!</v>
      </c>
    </row>
    <row r="51" spans="1:16" ht="24.6" x14ac:dyDescent="0.25">
      <c r="A51" s="86">
        <f>ปพ.5!A48</f>
        <v>0</v>
      </c>
      <c r="B51" s="89">
        <f>ปพ.5!D48</f>
        <v>0</v>
      </c>
      <c r="C51" s="87">
        <f>พ.ค.!AK51</f>
        <v>0</v>
      </c>
      <c r="D51" s="87">
        <f>มิ.ย.!AJ51</f>
        <v>0</v>
      </c>
      <c r="E51" s="87">
        <f>ก.ค.!AK51</f>
        <v>0</v>
      </c>
      <c r="F51" s="87">
        <f>ส.ค.!AK51</f>
        <v>0</v>
      </c>
      <c r="G51" s="87">
        <f>ก.ย.!AJ51</f>
        <v>0</v>
      </c>
      <c r="H51" s="87">
        <f>ต.ค.!AK51</f>
        <v>0</v>
      </c>
      <c r="I51" s="87">
        <f>พ.ย.!AJ51</f>
        <v>0</v>
      </c>
      <c r="J51" s="87">
        <f>ธ.ค.!AK51</f>
        <v>0</v>
      </c>
      <c r="K51" s="87">
        <f>ม.ค.!AK51</f>
        <v>0</v>
      </c>
      <c r="L51" s="88">
        <f>ก.พ.!AI51</f>
        <v>0</v>
      </c>
      <c r="M51" s="87">
        <f>มี.ค.!AK51</f>
        <v>0</v>
      </c>
      <c r="N51" s="87">
        <f>เม.ย.!AJ51</f>
        <v>0</v>
      </c>
      <c r="O51" s="87">
        <f t="shared" si="0"/>
        <v>0</v>
      </c>
      <c r="P51" s="198" t="e">
        <f t="shared" si="1"/>
        <v>#DIV/0!</v>
      </c>
    </row>
    <row r="52" spans="1:16" ht="24.6" x14ac:dyDescent="0.25">
      <c r="A52" s="86">
        <f>ปพ.5!A49</f>
        <v>0</v>
      </c>
      <c r="B52" s="89">
        <f>ปพ.5!D49</f>
        <v>0</v>
      </c>
      <c r="C52" s="87">
        <f>พ.ค.!AK52</f>
        <v>0</v>
      </c>
      <c r="D52" s="87">
        <f>มิ.ย.!AJ52</f>
        <v>0</v>
      </c>
      <c r="E52" s="87">
        <f>ก.ค.!AK52</f>
        <v>0</v>
      </c>
      <c r="F52" s="87">
        <f>ส.ค.!AK52</f>
        <v>0</v>
      </c>
      <c r="G52" s="87">
        <f>ก.ย.!AJ52</f>
        <v>0</v>
      </c>
      <c r="H52" s="87">
        <f>ต.ค.!AK52</f>
        <v>0</v>
      </c>
      <c r="I52" s="87">
        <f>พ.ย.!AJ52</f>
        <v>0</v>
      </c>
      <c r="J52" s="87">
        <f>ธ.ค.!AK52</f>
        <v>0</v>
      </c>
      <c r="K52" s="87">
        <f>ม.ค.!AK52</f>
        <v>0</v>
      </c>
      <c r="L52" s="88">
        <f>ก.พ.!AI52</f>
        <v>0</v>
      </c>
      <c r="M52" s="87">
        <f>มี.ค.!AK52</f>
        <v>0</v>
      </c>
      <c r="N52" s="87">
        <f>เม.ย.!AJ52</f>
        <v>0</v>
      </c>
      <c r="O52" s="87">
        <f t="shared" si="0"/>
        <v>0</v>
      </c>
      <c r="P52" s="198" t="e">
        <f t="shared" si="1"/>
        <v>#DIV/0!</v>
      </c>
    </row>
    <row r="53" spans="1:16" ht="24.6" x14ac:dyDescent="0.25">
      <c r="A53" s="86">
        <f>ปพ.5!A50</f>
        <v>0</v>
      </c>
      <c r="B53" s="89">
        <f>ปพ.5!D50</f>
        <v>0</v>
      </c>
      <c r="C53" s="87">
        <f>พ.ค.!AK53</f>
        <v>0</v>
      </c>
      <c r="D53" s="87">
        <f>มิ.ย.!AJ53</f>
        <v>0</v>
      </c>
      <c r="E53" s="87">
        <f>ก.ค.!AK53</f>
        <v>0</v>
      </c>
      <c r="F53" s="87">
        <f>ส.ค.!AK53</f>
        <v>0</v>
      </c>
      <c r="G53" s="87">
        <f>ก.ย.!AJ53</f>
        <v>0</v>
      </c>
      <c r="H53" s="87">
        <f>ต.ค.!AK53</f>
        <v>0</v>
      </c>
      <c r="I53" s="87">
        <f>พ.ย.!AJ53</f>
        <v>0</v>
      </c>
      <c r="J53" s="87">
        <f>ธ.ค.!AK53</f>
        <v>0</v>
      </c>
      <c r="K53" s="87">
        <f>ม.ค.!AK53</f>
        <v>0</v>
      </c>
      <c r="L53" s="88">
        <f>ก.พ.!AI53</f>
        <v>0</v>
      </c>
      <c r="M53" s="87">
        <f>มี.ค.!AK53</f>
        <v>0</v>
      </c>
      <c r="N53" s="87">
        <f>เม.ย.!AJ53</f>
        <v>0</v>
      </c>
      <c r="O53" s="87">
        <f t="shared" si="0"/>
        <v>0</v>
      </c>
      <c r="P53" s="198" t="e">
        <f t="shared" si="1"/>
        <v>#DIV/0!</v>
      </c>
    </row>
    <row r="54" spans="1:16" ht="24.6" x14ac:dyDescent="0.25">
      <c r="A54" s="86">
        <f>ปพ.5!A51</f>
        <v>0</v>
      </c>
      <c r="B54" s="89">
        <f>ปพ.5!D51</f>
        <v>0</v>
      </c>
      <c r="C54" s="87">
        <f>พ.ค.!AK55</f>
        <v>0</v>
      </c>
      <c r="D54" s="87">
        <f>มิ.ย.!AJ54</f>
        <v>0</v>
      </c>
      <c r="E54" s="87">
        <f>ก.ค.!AK54</f>
        <v>0</v>
      </c>
      <c r="F54" s="87">
        <f>ส.ค.!AK54</f>
        <v>0</v>
      </c>
      <c r="G54" s="87">
        <f>ก.ย.!AJ54</f>
        <v>0</v>
      </c>
      <c r="H54" s="87">
        <f>ต.ค.!AK54</f>
        <v>0</v>
      </c>
      <c r="I54" s="87">
        <f>พ.ย.!AJ54</f>
        <v>0</v>
      </c>
      <c r="J54" s="87">
        <f>ธ.ค.!AK54</f>
        <v>0</v>
      </c>
      <c r="K54" s="87">
        <f>ม.ค.!AK54</f>
        <v>0</v>
      </c>
      <c r="L54" s="88">
        <f>ก.พ.!AI54</f>
        <v>0</v>
      </c>
      <c r="M54" s="87">
        <f>มี.ค.!AK54</f>
        <v>0</v>
      </c>
      <c r="N54" s="87">
        <f>เม.ย.!AJ54</f>
        <v>0</v>
      </c>
      <c r="O54" s="87">
        <f t="shared" si="0"/>
        <v>0</v>
      </c>
      <c r="P54" s="198" t="e">
        <f t="shared" si="1"/>
        <v>#DIV/0!</v>
      </c>
    </row>
    <row r="55" spans="1:16" ht="27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</row>
    <row r="56" spans="1:16" ht="27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</row>
    <row r="57" spans="1:16" ht="27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</row>
    <row r="58" spans="1:16" s="180" customFormat="1" ht="27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</row>
    <row r="59" spans="1:16" s="180" customFormat="1" ht="27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</row>
    <row r="60" spans="1:16" s="180" customFormat="1" ht="27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</row>
    <row r="61" spans="1:16" s="180" customFormat="1" ht="27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</row>
    <row r="62" spans="1:16" s="180" customFormat="1" ht="27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</row>
    <row r="63" spans="1:16" s="180" customFormat="1" ht="27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</row>
    <row r="64" spans="1:16" s="180" customFormat="1" ht="27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</row>
  </sheetData>
  <sheetProtection algorithmName="SHA-512" hashValue="oHLfiV2lSk+to/2hjhajWhzvmwd8tYPsWL/Z+IjoaivNOEx/qTO4R3qrIPJ1o72WUX9fylW9Y6U0ZvJpYTqGwg==" saltValue="os7kcagZWn9r95wbd1rVgw==" spinCount="100000" sheet="1" objects="1" scenarios="1"/>
  <dataConsolidate/>
  <mergeCells count="8">
    <mergeCell ref="C5:P7"/>
    <mergeCell ref="A4:P4"/>
    <mergeCell ref="A1:P1"/>
    <mergeCell ref="A2:P2"/>
    <mergeCell ref="A3:P3"/>
    <mergeCell ref="A5:A9"/>
    <mergeCell ref="B5:B9"/>
    <mergeCell ref="P8:P9"/>
  </mergeCells>
  <pageMargins left="0.9055118110236221" right="0.70866141732283472" top="0.74803149606299213" bottom="0.74803149606299213" header="0.31496062992125984" footer="0.31496062992125984"/>
  <pageSetup paperSize="5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P50"/>
  <sheetViews>
    <sheetView view="pageBreakPreview" topLeftCell="A13" zoomScale="90" zoomScaleNormal="55" zoomScaleSheetLayoutView="90" workbookViewId="0">
      <selection activeCell="A26" sqref="A26:D26"/>
    </sheetView>
  </sheetViews>
  <sheetFormatPr defaultColWidth="9" defaultRowHeight="13.5" customHeight="1" x14ac:dyDescent="0.25"/>
  <cols>
    <col min="1" max="16" width="5.69921875" style="12" customWidth="1"/>
    <col min="17" max="16384" width="9" style="12"/>
  </cols>
  <sheetData>
    <row r="1" spans="1:16" ht="13.5" customHeight="1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ht="13.5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265" t="s">
        <v>19</v>
      </c>
      <c r="P2" s="265"/>
    </row>
    <row r="3" spans="1:16" ht="13.5" customHeight="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265"/>
      <c r="P3" s="265"/>
    </row>
    <row r="4" spans="1:16" ht="13.5" customHeight="1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1:16" ht="13.5" customHeight="1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1:16" ht="13.5" customHeight="1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13.5" customHeight="1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spans="1:16" ht="13.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spans="1:16" ht="25.5" customHeight="1" x14ac:dyDescent="0.25">
      <c r="A9" s="266" t="s">
        <v>3</v>
      </c>
      <c r="B9" s="266"/>
      <c r="C9" s="266"/>
      <c r="D9" s="266"/>
      <c r="E9" s="266"/>
      <c r="F9" s="266"/>
      <c r="G9" s="266"/>
      <c r="H9" s="266"/>
      <c r="I9" s="266"/>
      <c r="J9" s="266"/>
      <c r="K9" s="266"/>
      <c r="L9" s="266"/>
      <c r="M9" s="266"/>
      <c r="N9" s="266"/>
      <c r="O9" s="266"/>
      <c r="P9" s="266"/>
    </row>
    <row r="10" spans="1:16" ht="25.5" customHeight="1" x14ac:dyDescent="0.25">
      <c r="A10" s="266" t="s">
        <v>5</v>
      </c>
      <c r="B10" s="266"/>
      <c r="C10" s="266"/>
      <c r="D10" s="266"/>
      <c r="E10" s="266"/>
      <c r="F10" s="266"/>
      <c r="G10" s="266"/>
      <c r="H10" s="266"/>
      <c r="I10" s="266"/>
      <c r="J10" s="266"/>
      <c r="K10" s="266"/>
      <c r="L10" s="266"/>
      <c r="M10" s="266"/>
      <c r="N10" s="266"/>
      <c r="O10" s="266"/>
      <c r="P10" s="266"/>
    </row>
    <row r="11" spans="1:16" ht="25.5" customHeight="1" x14ac:dyDescent="0.25">
      <c r="A11" s="265" t="str">
        <f>"แบบบันทึกผลการเรียนกลุ่มสาระการเรียนรู้ "&amp;ข้อมูลพื้นฐาน!B7</f>
        <v xml:space="preserve">แบบบันทึกผลการเรียนกลุ่มสาระการเรียนรู้ </v>
      </c>
      <c r="B11" s="265"/>
      <c r="C11" s="265"/>
      <c r="D11" s="265"/>
      <c r="E11" s="265"/>
      <c r="F11" s="265"/>
      <c r="G11" s="265"/>
      <c r="H11" s="265"/>
      <c r="I11" s="265"/>
      <c r="J11" s="265"/>
      <c r="K11" s="265"/>
      <c r="L11" s="265"/>
      <c r="M11" s="265"/>
      <c r="N11" s="265"/>
      <c r="O11" s="265"/>
      <c r="P11" s="265"/>
    </row>
    <row r="12" spans="1:16" ht="13.5" customHeight="1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</row>
    <row r="13" spans="1:16" ht="24" customHeight="1" x14ac:dyDescent="0.25">
      <c r="A13" s="265" t="str">
        <f>ข้อมูลพื้นฐาน!B5</f>
        <v xml:space="preserve">ปีการศึกษา </v>
      </c>
      <c r="B13" s="265"/>
      <c r="C13" s="265"/>
      <c r="D13" s="265"/>
      <c r="E13" s="265"/>
      <c r="F13" s="265"/>
      <c r="G13" s="265"/>
      <c r="H13" s="265"/>
      <c r="I13" s="265"/>
      <c r="J13" s="265"/>
      <c r="K13" s="265"/>
      <c r="L13" s="265"/>
      <c r="M13" s="265"/>
      <c r="N13" s="265"/>
      <c r="O13" s="265"/>
      <c r="P13" s="265"/>
    </row>
    <row r="14" spans="1:16" ht="13.5" customHeight="1" x14ac:dyDescent="0.2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</row>
    <row r="15" spans="1:16" ht="24" customHeight="1" x14ac:dyDescent="0.25">
      <c r="A15" s="265" t="str">
        <f>ข้อมูลพื้นฐาน!B6</f>
        <v xml:space="preserve">ชั้นประถมศึกษาปีที่ </v>
      </c>
      <c r="B15" s="265"/>
      <c r="C15" s="265"/>
      <c r="D15" s="265"/>
      <c r="E15" s="265"/>
      <c r="F15" s="265"/>
      <c r="G15" s="265"/>
      <c r="H15" s="265"/>
      <c r="I15" s="265"/>
      <c r="J15" s="265"/>
      <c r="K15" s="265"/>
      <c r="L15" s="265"/>
      <c r="M15" s="265"/>
      <c r="N15" s="265"/>
      <c r="O15" s="265"/>
      <c r="P15" s="265"/>
    </row>
    <row r="16" spans="1:16" ht="24" customHeight="1" x14ac:dyDescent="0.25">
      <c r="A16" s="265" t="str">
        <f>"รหัสรายวิชา "&amp;ข้อมูลพื้นฐาน!B8&amp; "  รายวิชา "&amp;ข้อมูลพื้นฐาน!B9</f>
        <v xml:space="preserve">รหัสรายวิชา   รายวิชา </v>
      </c>
      <c r="B16" s="265"/>
      <c r="C16" s="265"/>
      <c r="D16" s="265"/>
      <c r="E16" s="265"/>
      <c r="F16" s="265"/>
      <c r="G16" s="265"/>
      <c r="H16" s="265"/>
      <c r="I16" s="265"/>
      <c r="J16" s="265"/>
      <c r="K16" s="265"/>
      <c r="L16" s="265"/>
      <c r="M16" s="265"/>
      <c r="N16" s="265"/>
      <c r="O16" s="265"/>
      <c r="P16" s="265"/>
    </row>
    <row r="17" spans="1:16" ht="13.5" customHeight="1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  <row r="18" spans="1:16" ht="24" customHeight="1" x14ac:dyDescent="0.25">
      <c r="A18" s="11"/>
      <c r="B18" s="11"/>
      <c r="C18" s="11"/>
      <c r="D18" s="15" t="s">
        <v>11</v>
      </c>
      <c r="F18" s="15"/>
      <c r="G18" s="267">
        <f>ข้อมูลพื้นฐาน!B10</f>
        <v>0</v>
      </c>
      <c r="H18" s="267"/>
      <c r="I18" s="267"/>
      <c r="J18" s="267"/>
      <c r="K18" s="267"/>
      <c r="L18" s="267"/>
      <c r="M18" s="267"/>
      <c r="N18" s="267"/>
      <c r="O18" s="267"/>
      <c r="P18" s="11"/>
    </row>
    <row r="19" spans="1:16" ht="24" customHeight="1" x14ac:dyDescent="0.25">
      <c r="A19" s="11"/>
      <c r="B19" s="11"/>
      <c r="C19" s="11"/>
      <c r="D19" s="15" t="s">
        <v>11</v>
      </c>
      <c r="F19" s="15"/>
      <c r="G19" s="267">
        <f>ข้อมูลพื้นฐาน!B11</f>
        <v>0</v>
      </c>
      <c r="H19" s="267"/>
      <c r="I19" s="267"/>
      <c r="J19" s="267"/>
      <c r="K19" s="267"/>
      <c r="L19" s="267"/>
      <c r="M19" s="267"/>
      <c r="N19" s="267"/>
      <c r="O19" s="267"/>
      <c r="P19" s="11"/>
    </row>
    <row r="20" spans="1:16" ht="24" customHeight="1" x14ac:dyDescent="0.25">
      <c r="A20" s="11"/>
      <c r="B20" s="11"/>
      <c r="C20" s="11"/>
      <c r="D20" s="15" t="s">
        <v>12</v>
      </c>
      <c r="F20" s="15"/>
      <c r="G20" s="267">
        <f>ข้อมูลพื้นฐาน!B12</f>
        <v>0</v>
      </c>
      <c r="H20" s="267"/>
      <c r="I20" s="267"/>
      <c r="J20" s="267"/>
      <c r="K20" s="267"/>
      <c r="L20" s="267"/>
      <c r="M20" s="267"/>
      <c r="N20" s="267"/>
      <c r="O20" s="267"/>
      <c r="P20" s="11"/>
    </row>
    <row r="21" spans="1:16" ht="24" customHeight="1" x14ac:dyDescent="0.25">
      <c r="A21" s="11"/>
      <c r="B21" s="11"/>
      <c r="C21" s="11"/>
      <c r="D21" s="15" t="s">
        <v>12</v>
      </c>
      <c r="F21" s="15"/>
      <c r="G21" s="267">
        <f>ข้อมูลพื้นฐาน!B13</f>
        <v>0</v>
      </c>
      <c r="H21" s="267"/>
      <c r="I21" s="267"/>
      <c r="J21" s="267"/>
      <c r="K21" s="267"/>
      <c r="L21" s="267"/>
      <c r="M21" s="267"/>
      <c r="N21" s="267"/>
      <c r="O21" s="267"/>
      <c r="P21" s="11"/>
    </row>
    <row r="22" spans="1:16" ht="13.5" customHeight="1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</row>
    <row r="23" spans="1:16" ht="24" customHeight="1" x14ac:dyDescent="0.25">
      <c r="A23" s="279" t="s">
        <v>20</v>
      </c>
      <c r="B23" s="279"/>
      <c r="C23" s="279"/>
      <c r="D23" s="279"/>
      <c r="E23" s="279"/>
      <c r="F23" s="279"/>
      <c r="G23" s="279"/>
      <c r="H23" s="279"/>
      <c r="I23" s="279"/>
      <c r="J23" s="279"/>
      <c r="K23" s="279"/>
      <c r="L23" s="279"/>
      <c r="M23" s="279"/>
      <c r="N23" s="279"/>
      <c r="O23" s="279"/>
      <c r="P23" s="279"/>
    </row>
    <row r="24" spans="1:16" ht="24" customHeight="1" x14ac:dyDescent="0.25">
      <c r="A24" s="280" t="s">
        <v>21</v>
      </c>
      <c r="B24" s="280"/>
      <c r="C24" s="280"/>
      <c r="D24" s="280"/>
      <c r="E24" s="280" t="s">
        <v>22</v>
      </c>
      <c r="F24" s="280"/>
      <c r="G24" s="280"/>
      <c r="H24" s="280"/>
      <c r="I24" s="280"/>
      <c r="J24" s="280"/>
      <c r="K24" s="280"/>
      <c r="L24" s="280"/>
      <c r="M24" s="280" t="s">
        <v>23</v>
      </c>
      <c r="N24" s="280"/>
      <c r="O24" s="280"/>
      <c r="P24" s="280"/>
    </row>
    <row r="25" spans="1:16" ht="24" customHeight="1" x14ac:dyDescent="0.25">
      <c r="A25" s="280"/>
      <c r="B25" s="280"/>
      <c r="C25" s="280"/>
      <c r="D25" s="280"/>
      <c r="E25" s="17">
        <v>4</v>
      </c>
      <c r="F25" s="18">
        <v>3.5</v>
      </c>
      <c r="G25" s="17">
        <v>3</v>
      </c>
      <c r="H25" s="18">
        <v>2.5</v>
      </c>
      <c r="I25" s="17">
        <v>2</v>
      </c>
      <c r="J25" s="18">
        <v>1.5</v>
      </c>
      <c r="K25" s="17">
        <v>1</v>
      </c>
      <c r="L25" s="17">
        <v>0</v>
      </c>
      <c r="M25" s="280"/>
      <c r="N25" s="280"/>
      <c r="O25" s="280"/>
      <c r="P25" s="280"/>
    </row>
    <row r="26" spans="1:16" ht="24" customHeight="1" x14ac:dyDescent="0.25">
      <c r="A26" s="280">
        <f>SUM(E26:L26)</f>
        <v>0</v>
      </c>
      <c r="B26" s="280"/>
      <c r="C26" s="280"/>
      <c r="D26" s="280"/>
      <c r="E26" s="16">
        <f>COUNTIF(ปพ.5!CB7:CB55,"4")</f>
        <v>0</v>
      </c>
      <c r="F26" s="16">
        <f>COUNTIF(ปพ.5!CB7:CB55,"3.5")</f>
        <v>0</v>
      </c>
      <c r="G26" s="16">
        <f>COUNTIF(ปพ.5!CB7:CB55,"3")</f>
        <v>0</v>
      </c>
      <c r="H26" s="16">
        <f>COUNTIF(ปพ.5!CB7:CB55,"2.5")</f>
        <v>0</v>
      </c>
      <c r="I26" s="16">
        <f>COUNTIF(ปพ.5!CB7:CB55,"2")</f>
        <v>0</v>
      </c>
      <c r="J26" s="16">
        <f>COUNTIF(ปพ.5!CB7:CB55,"1.5")</f>
        <v>0</v>
      </c>
      <c r="K26" s="16">
        <f>COUNTIF(ปพ.5!CB7:CB55,"1")</f>
        <v>0</v>
      </c>
      <c r="L26" s="16">
        <f>COUNTIF(ปพ.5!CB7:CB55,"0")</f>
        <v>0</v>
      </c>
      <c r="M26" s="264" t="e">
        <f>สรุปคะแนน!I55/ปก!A26</f>
        <v>#DIV/0!</v>
      </c>
      <c r="N26" s="264"/>
      <c r="O26" s="264"/>
      <c r="P26" s="264"/>
    </row>
    <row r="27" spans="1:16" ht="24" customHeight="1" x14ac:dyDescent="0.25">
      <c r="A27" s="280" t="s">
        <v>24</v>
      </c>
      <c r="B27" s="280"/>
      <c r="C27" s="280"/>
      <c r="D27" s="280"/>
      <c r="E27" s="19" t="e">
        <f>E26/สรุปคะแนน!I56*100</f>
        <v>#DIV/0!</v>
      </c>
      <c r="F27" s="19" t="e">
        <f>F26/สรุปคะแนน!I56*100</f>
        <v>#DIV/0!</v>
      </c>
      <c r="G27" s="19" t="e">
        <f>G26/สรุปคะแนน!I56*100</f>
        <v>#DIV/0!</v>
      </c>
      <c r="H27" s="19" t="e">
        <f>H26/สรุปคะแนน!I56*100</f>
        <v>#DIV/0!</v>
      </c>
      <c r="I27" s="19" t="e">
        <f>I26/สรุปคะแนน!I56*100</f>
        <v>#DIV/0!</v>
      </c>
      <c r="J27" s="19" t="e">
        <f>J26/สรุปคะแนน!I56*100</f>
        <v>#DIV/0!</v>
      </c>
      <c r="K27" s="19" t="e">
        <f>K26/สรุปคะแนน!I56*100</f>
        <v>#DIV/0!</v>
      </c>
      <c r="L27" s="19" t="e">
        <f>L26/สรุปคะแนน!I56*100</f>
        <v>#DIV/0!</v>
      </c>
      <c r="M27" s="264"/>
      <c r="N27" s="264"/>
      <c r="O27" s="264"/>
      <c r="P27" s="264"/>
    </row>
    <row r="28" spans="1:16" ht="13.5" customHeight="1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</row>
    <row r="29" spans="1:16" ht="24" customHeight="1" x14ac:dyDescent="0.25">
      <c r="A29" s="281" t="s">
        <v>25</v>
      </c>
      <c r="B29" s="281"/>
      <c r="C29" s="281"/>
      <c r="D29" s="281"/>
      <c r="E29" s="281"/>
      <c r="F29" s="277" t="s">
        <v>42</v>
      </c>
      <c r="G29" s="277"/>
      <c r="H29" s="277"/>
      <c r="I29" s="277"/>
      <c r="J29" s="277"/>
      <c r="K29" s="281" t="s">
        <v>26</v>
      </c>
      <c r="L29" s="281"/>
      <c r="M29" s="281"/>
      <c r="N29" s="281"/>
      <c r="O29" s="281"/>
      <c r="P29" s="281"/>
    </row>
    <row r="30" spans="1:16" ht="24" customHeight="1" x14ac:dyDescent="0.25">
      <c r="A30" s="277" t="s">
        <v>27</v>
      </c>
      <c r="B30" s="277"/>
      <c r="C30" s="277" t="s">
        <v>28</v>
      </c>
      <c r="D30" s="277"/>
      <c r="E30" s="21" t="s">
        <v>29</v>
      </c>
      <c r="F30" s="277" t="s">
        <v>41</v>
      </c>
      <c r="G30" s="277"/>
      <c r="H30" s="278" t="s">
        <v>40</v>
      </c>
      <c r="I30" s="278"/>
      <c r="J30" s="22" t="s">
        <v>39</v>
      </c>
      <c r="K30" s="277" t="s">
        <v>27</v>
      </c>
      <c r="L30" s="277"/>
      <c r="M30" s="277" t="s">
        <v>28</v>
      </c>
      <c r="N30" s="277"/>
      <c r="O30" s="277" t="s">
        <v>29</v>
      </c>
      <c r="P30" s="277"/>
    </row>
    <row r="31" spans="1:16" ht="24" customHeight="1" x14ac:dyDescent="0.25">
      <c r="A31" s="278">
        <f>สรุปผลการเรียน!G7</f>
        <v>0</v>
      </c>
      <c r="B31" s="278"/>
      <c r="C31" s="278">
        <f>สรุปผลการเรียน!G8</f>
        <v>0</v>
      </c>
      <c r="D31" s="278"/>
      <c r="E31" s="22">
        <f>สรุปผลการเรียน!G9</f>
        <v>0</v>
      </c>
      <c r="F31" s="278">
        <f>สรุปผลการเรียน!G14</f>
        <v>0</v>
      </c>
      <c r="G31" s="278"/>
      <c r="H31" s="278">
        <f>สรุปผลการเรียน!G15</f>
        <v>0</v>
      </c>
      <c r="I31" s="278"/>
      <c r="J31" s="22">
        <f>สรุปผลการเรียน!G16</f>
        <v>0</v>
      </c>
      <c r="K31" s="278">
        <f>สรุปผลการเรียน!G21</f>
        <v>0</v>
      </c>
      <c r="L31" s="278"/>
      <c r="M31" s="278">
        <f>สรุปผลการเรียน!G22</f>
        <v>0</v>
      </c>
      <c r="N31" s="278"/>
      <c r="O31" s="278">
        <f>สรุปผลการเรียน!G23</f>
        <v>0</v>
      </c>
      <c r="P31" s="278"/>
    </row>
    <row r="32" spans="1:16" ht="13.5" customHeight="1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</row>
    <row r="33" spans="1:16" ht="24" customHeight="1" x14ac:dyDescent="0.7">
      <c r="D33" s="276" t="s">
        <v>30</v>
      </c>
      <c r="E33" s="276"/>
      <c r="F33" s="271" t="s">
        <v>31</v>
      </c>
      <c r="G33" s="271"/>
      <c r="H33" s="271"/>
      <c r="I33" s="271"/>
      <c r="J33" s="271"/>
      <c r="K33" s="270" t="s">
        <v>11</v>
      </c>
      <c r="L33" s="270"/>
      <c r="M33" s="270"/>
      <c r="O33" s="24"/>
      <c r="P33" s="24"/>
    </row>
    <row r="34" spans="1:16" ht="24" customHeight="1" x14ac:dyDescent="0.7">
      <c r="D34" s="276" t="s">
        <v>30</v>
      </c>
      <c r="E34" s="276"/>
      <c r="F34" s="271" t="s">
        <v>31</v>
      </c>
      <c r="G34" s="271"/>
      <c r="H34" s="271"/>
      <c r="I34" s="271"/>
      <c r="J34" s="271"/>
      <c r="K34" s="270" t="s">
        <v>11</v>
      </c>
      <c r="L34" s="270"/>
      <c r="M34" s="270"/>
      <c r="O34" s="24"/>
    </row>
    <row r="35" spans="1:16" ht="24" customHeight="1" x14ac:dyDescent="0.7">
      <c r="D35" s="276" t="s">
        <v>30</v>
      </c>
      <c r="E35" s="276"/>
      <c r="F35" s="271" t="s">
        <v>31</v>
      </c>
      <c r="G35" s="271"/>
      <c r="H35" s="271"/>
      <c r="I35" s="271"/>
      <c r="J35" s="271"/>
      <c r="K35" s="270" t="s">
        <v>32</v>
      </c>
      <c r="L35" s="270"/>
      <c r="M35" s="270"/>
      <c r="N35" s="24"/>
      <c r="O35" s="24"/>
    </row>
    <row r="36" spans="1:16" ht="24" customHeight="1" x14ac:dyDescent="0.7">
      <c r="D36" s="276" t="s">
        <v>30</v>
      </c>
      <c r="E36" s="276"/>
      <c r="F36" s="271" t="s">
        <v>31</v>
      </c>
      <c r="G36" s="271"/>
      <c r="H36" s="271"/>
      <c r="I36" s="271"/>
      <c r="J36" s="271"/>
      <c r="K36" s="270" t="s">
        <v>33</v>
      </c>
      <c r="L36" s="270"/>
      <c r="M36" s="270"/>
      <c r="N36" s="24"/>
      <c r="O36" s="24"/>
      <c r="P36" s="24"/>
    </row>
    <row r="37" spans="1:16" ht="13.5" customHeight="1" x14ac:dyDescent="0.25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</row>
    <row r="38" spans="1:16" ht="24" customHeight="1" x14ac:dyDescent="0.25">
      <c r="A38" s="25"/>
      <c r="B38" s="272" t="s">
        <v>34</v>
      </c>
      <c r="C38" s="272"/>
      <c r="D38" s="272"/>
      <c r="E38" s="272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</row>
    <row r="39" spans="1:16" ht="13.5" customHeight="1" thickBot="1" x14ac:dyDescent="0.3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</row>
    <row r="40" spans="1:16" ht="24" customHeight="1" thickBot="1" x14ac:dyDescent="0.3">
      <c r="A40" s="25"/>
      <c r="B40" s="25"/>
      <c r="C40" s="25"/>
      <c r="D40" s="25"/>
      <c r="E40" s="273" t="s">
        <v>35</v>
      </c>
      <c r="F40" s="273"/>
      <c r="G40" s="26"/>
      <c r="H40" s="25"/>
      <c r="I40" s="25"/>
      <c r="J40" s="273" t="s">
        <v>36</v>
      </c>
      <c r="K40" s="273"/>
      <c r="L40" s="26"/>
      <c r="M40" s="25"/>
      <c r="N40" s="25"/>
      <c r="O40" s="25"/>
      <c r="P40" s="25"/>
    </row>
    <row r="41" spans="1:16" ht="13.5" customHeight="1" x14ac:dyDescent="0.25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</row>
    <row r="42" spans="1:16" ht="13.5" customHeight="1" x14ac:dyDescent="0.25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</row>
    <row r="43" spans="1:16" ht="24" customHeight="1" x14ac:dyDescent="0.7">
      <c r="A43" s="25"/>
      <c r="B43" s="25"/>
      <c r="C43" s="25"/>
      <c r="D43" s="23" t="s">
        <v>30</v>
      </c>
      <c r="E43" s="271" t="s">
        <v>37</v>
      </c>
      <c r="F43" s="271"/>
      <c r="G43" s="271"/>
      <c r="H43" s="271"/>
      <c r="I43" s="271"/>
      <c r="J43" s="271"/>
      <c r="K43" s="271"/>
      <c r="L43" s="270" t="s">
        <v>13</v>
      </c>
      <c r="M43" s="270"/>
      <c r="N43" s="270"/>
      <c r="O43" s="270"/>
      <c r="P43" s="25"/>
    </row>
    <row r="44" spans="1:16" ht="24" customHeight="1" x14ac:dyDescent="0.25">
      <c r="A44" s="25"/>
      <c r="B44" s="25"/>
      <c r="C44" s="25"/>
      <c r="D44" s="25"/>
      <c r="E44" s="275" t="str">
        <f>ข้อมูลพื้นฐาน!B14</f>
        <v>นายสุพัฒน์  เตชาติ</v>
      </c>
      <c r="F44" s="269"/>
      <c r="G44" s="269"/>
      <c r="H44" s="269"/>
      <c r="I44" s="269"/>
      <c r="J44" s="269"/>
      <c r="K44" s="269"/>
      <c r="L44" s="25"/>
      <c r="M44" s="25"/>
      <c r="N44" s="25"/>
      <c r="O44" s="25"/>
      <c r="P44" s="25"/>
    </row>
    <row r="45" spans="1:16" ht="24" customHeight="1" x14ac:dyDescent="0.25">
      <c r="A45" s="27"/>
      <c r="B45" s="27"/>
      <c r="C45" s="27"/>
      <c r="D45" s="274" t="s">
        <v>38</v>
      </c>
      <c r="E45" s="274"/>
      <c r="F45" s="274"/>
      <c r="G45" s="274"/>
      <c r="H45" s="274"/>
      <c r="I45" s="274"/>
      <c r="J45" s="274"/>
      <c r="K45" s="274"/>
      <c r="L45" s="274"/>
      <c r="M45" s="27"/>
      <c r="N45" s="27"/>
      <c r="O45" s="27"/>
      <c r="P45" s="27"/>
    </row>
    <row r="46" spans="1:16" ht="24" customHeight="1" x14ac:dyDescent="0.25">
      <c r="A46" s="27"/>
      <c r="B46" s="27"/>
      <c r="C46" s="27"/>
      <c r="D46" s="27"/>
      <c r="E46" s="28"/>
      <c r="F46" s="28"/>
      <c r="G46" s="28"/>
      <c r="H46" s="28"/>
      <c r="I46" s="28"/>
      <c r="J46" s="28"/>
      <c r="K46" s="28"/>
      <c r="L46" s="27"/>
      <c r="M46" s="27"/>
      <c r="N46" s="27"/>
      <c r="O46" s="27"/>
      <c r="P46" s="27"/>
    </row>
    <row r="47" spans="1:16" ht="13.5" customHeight="1" x14ac:dyDescent="0.25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9"/>
      <c r="M47" s="25"/>
      <c r="N47" s="25"/>
      <c r="O47" s="25"/>
      <c r="P47" s="25"/>
    </row>
    <row r="48" spans="1:16" ht="24" customHeight="1" x14ac:dyDescent="0.25">
      <c r="A48" s="25"/>
      <c r="B48" s="25"/>
      <c r="C48" s="25"/>
      <c r="D48" s="25"/>
      <c r="E48" s="268">
        <f>ข้อมูลพื้นฐาน!B15</f>
        <v>0</v>
      </c>
      <c r="F48" s="269"/>
      <c r="G48" s="269"/>
      <c r="H48" s="269"/>
      <c r="I48" s="269"/>
      <c r="J48" s="269"/>
      <c r="K48" s="269"/>
      <c r="L48" s="25"/>
      <c r="M48" s="25"/>
      <c r="N48" s="25"/>
      <c r="O48" s="25"/>
      <c r="P48" s="25"/>
    </row>
    <row r="49" spans="1:16" ht="24" customHeight="1" x14ac:dyDescent="0.25">
      <c r="A49" s="25"/>
      <c r="B49" s="25"/>
      <c r="C49" s="25"/>
      <c r="D49" s="25"/>
      <c r="E49" s="29"/>
      <c r="F49" s="29"/>
      <c r="G49" s="29"/>
      <c r="H49" s="29"/>
      <c r="I49" s="29"/>
      <c r="J49" s="29"/>
      <c r="K49" s="29"/>
      <c r="L49" s="25"/>
      <c r="M49" s="25"/>
      <c r="N49" s="25"/>
      <c r="O49" s="25"/>
      <c r="P49" s="25"/>
    </row>
    <row r="50" spans="1:16" ht="24" customHeight="1" x14ac:dyDescent="0.2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</row>
  </sheetData>
  <sheetProtection algorithmName="SHA-512" hashValue="b6K6w8/0dOxF7l/fO4KO/MsA9QYO9B87evMnX8DOxeQ3nLTMi9Cz/juWiJaflH1o6rPC0CqDG5RxsUiei/An6g==" saltValue="jWKIOGX51akHTStWtMX75w==" spinCount="100000" sheet="1" objects="1" scenarios="1"/>
  <mergeCells count="55">
    <mergeCell ref="O2:P3"/>
    <mergeCell ref="O30:P30"/>
    <mergeCell ref="O31:P31"/>
    <mergeCell ref="A23:P23"/>
    <mergeCell ref="A26:D26"/>
    <mergeCell ref="A27:D27"/>
    <mergeCell ref="E24:L24"/>
    <mergeCell ref="M24:P25"/>
    <mergeCell ref="A24:D25"/>
    <mergeCell ref="A29:E29"/>
    <mergeCell ref="K29:P29"/>
    <mergeCell ref="A30:B30"/>
    <mergeCell ref="M30:N30"/>
    <mergeCell ref="C30:D30"/>
    <mergeCell ref="A31:B31"/>
    <mergeCell ref="C31:D31"/>
    <mergeCell ref="K33:M33"/>
    <mergeCell ref="K34:M34"/>
    <mergeCell ref="K35:M35"/>
    <mergeCell ref="K36:M36"/>
    <mergeCell ref="F29:J29"/>
    <mergeCell ref="F30:G30"/>
    <mergeCell ref="F31:G31"/>
    <mergeCell ref="H30:I30"/>
    <mergeCell ref="H31:I31"/>
    <mergeCell ref="K30:L30"/>
    <mergeCell ref="K31:L31"/>
    <mergeCell ref="M31:N31"/>
    <mergeCell ref="D33:E33"/>
    <mergeCell ref="D34:E34"/>
    <mergeCell ref="D35:E35"/>
    <mergeCell ref="D36:E36"/>
    <mergeCell ref="F33:J33"/>
    <mergeCell ref="F34:J34"/>
    <mergeCell ref="F35:J35"/>
    <mergeCell ref="F36:J36"/>
    <mergeCell ref="E48:K48"/>
    <mergeCell ref="L43:O43"/>
    <mergeCell ref="E43:K43"/>
    <mergeCell ref="B38:E38"/>
    <mergeCell ref="E40:F40"/>
    <mergeCell ref="J40:K40"/>
    <mergeCell ref="D45:L45"/>
    <mergeCell ref="E44:K44"/>
    <mergeCell ref="M26:P27"/>
    <mergeCell ref="A15:P15"/>
    <mergeCell ref="A16:P16"/>
    <mergeCell ref="A9:P9"/>
    <mergeCell ref="A10:P10"/>
    <mergeCell ref="A11:P11"/>
    <mergeCell ref="A13:P13"/>
    <mergeCell ref="G18:O18"/>
    <mergeCell ref="G19:O19"/>
    <mergeCell ref="G20:O20"/>
    <mergeCell ref="G21:O21"/>
  </mergeCells>
  <pageMargins left="0.9055118110236221" right="0.70866141732283472" top="0.74803149606299213" bottom="0.74803149606299213" header="0.31496062992125984" footer="0.31496062992125984"/>
  <pageSetup paperSize="5" scale="7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DK55"/>
  <sheetViews>
    <sheetView showZeros="0" tabSelected="1" view="pageBreakPreview" zoomScaleNormal="100" zoomScaleSheetLayoutView="10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D13" sqref="D13"/>
    </sheetView>
  </sheetViews>
  <sheetFormatPr defaultColWidth="9" defaultRowHeight="16.5" customHeight="1" x14ac:dyDescent="0.25"/>
  <cols>
    <col min="1" max="1" width="9.296875" style="12" customWidth="1"/>
    <col min="2" max="2" width="13.69921875" style="12" customWidth="1"/>
    <col min="3" max="3" width="23.09765625" style="12" customWidth="1"/>
    <col min="4" max="4" width="56" style="12" customWidth="1"/>
    <col min="5" max="5" width="4.8984375" style="12" bestFit="1" customWidth="1"/>
    <col min="6" max="21" width="2.69921875" style="12" customWidth="1"/>
    <col min="22" max="22" width="4.69921875" style="12" customWidth="1"/>
    <col min="23" max="38" width="2.69921875" style="12" customWidth="1"/>
    <col min="39" max="40" width="4.59765625" style="12" customWidth="1"/>
    <col min="41" max="55" width="2.69921875" style="12" customWidth="1"/>
    <col min="56" max="56" width="4.296875" style="12" customWidth="1"/>
    <col min="57" max="74" width="2.69921875" style="12" customWidth="1"/>
    <col min="75" max="75" width="4.59765625" style="12" customWidth="1"/>
    <col min="76" max="76" width="4.296875" style="12" customWidth="1"/>
    <col min="77" max="78" width="3.796875" style="12" customWidth="1"/>
    <col min="79" max="79" width="4.3984375" style="12" customWidth="1"/>
    <col min="80" max="80" width="6" style="12" customWidth="1"/>
    <col min="81" max="89" width="3" style="12" customWidth="1"/>
    <col min="90" max="90" width="4.796875" style="12" customWidth="1"/>
    <col min="91" max="96" width="3" style="12" customWidth="1"/>
    <col min="97" max="97" width="4.796875" style="12" customWidth="1"/>
    <col min="98" max="103" width="3" style="12" customWidth="1"/>
    <col min="104" max="104" width="4.19921875" style="12" customWidth="1"/>
    <col min="105" max="105" width="8.19921875" style="12" customWidth="1"/>
    <col min="106" max="106" width="15" style="12" customWidth="1"/>
    <col min="107" max="107" width="68.796875" style="12" customWidth="1"/>
    <col min="108" max="108" width="11" style="12" customWidth="1"/>
    <col min="109" max="109" width="8.19921875" style="12" customWidth="1"/>
    <col min="110" max="110" width="15" style="12" customWidth="1"/>
    <col min="111" max="111" width="68.796875" style="12" customWidth="1"/>
    <col min="112" max="112" width="11" style="12" customWidth="1"/>
    <col min="113" max="113" width="8.19921875" style="12" customWidth="1"/>
    <col min="114" max="114" width="80.5" style="12" customWidth="1"/>
    <col min="115" max="115" width="11.19921875" style="54" customWidth="1"/>
    <col min="116" max="16384" width="9" style="12"/>
  </cols>
  <sheetData>
    <row r="1" spans="1:115" ht="21.75" customHeight="1" thickBot="1" x14ac:dyDescent="0.3">
      <c r="A1" s="322" t="str">
        <f>ข้อมูลพื้นฐาน!B6</f>
        <v xml:space="preserve">ชั้นประถมศึกษาปีที่ </v>
      </c>
      <c r="B1" s="322"/>
      <c r="C1" s="323"/>
      <c r="D1" s="324"/>
      <c r="E1" s="282" t="str">
        <f>"การประเมินผลการเรียนรู้  กลุ่มสาระการเรียนรู้"&amp;ข้อมูลพื้นฐาน!B7</f>
        <v>การประเมินผลการเรียนรู้  กลุ่มสาระการเรียนรู้</v>
      </c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  <c r="W1" s="283"/>
      <c r="X1" s="283"/>
      <c r="Y1" s="283"/>
      <c r="Z1" s="283"/>
      <c r="AA1" s="283"/>
      <c r="AB1" s="283"/>
      <c r="AC1" s="283"/>
      <c r="AD1" s="283"/>
      <c r="AE1" s="283"/>
      <c r="AF1" s="283"/>
      <c r="AG1" s="283"/>
      <c r="AH1" s="283"/>
      <c r="AI1" s="283"/>
      <c r="AJ1" s="283"/>
      <c r="AK1" s="283"/>
      <c r="AL1" s="283"/>
      <c r="AM1" s="283"/>
      <c r="AN1" s="283" t="str">
        <f>"การประเมินผลการเรียนรู้  กลุ่มสาระการเรียนรู้"&amp;ข้อมูลพื้นฐาน!AK7</f>
        <v>การประเมินผลการเรียนรู้  กลุ่มสาระการเรียนรู้</v>
      </c>
      <c r="AO1" s="283"/>
      <c r="AP1" s="283"/>
      <c r="AQ1" s="283"/>
      <c r="AR1" s="283"/>
      <c r="AS1" s="283"/>
      <c r="AT1" s="283"/>
      <c r="AU1" s="283"/>
      <c r="AV1" s="283"/>
      <c r="AW1" s="283"/>
      <c r="AX1" s="283"/>
      <c r="AY1" s="283"/>
      <c r="AZ1" s="283"/>
      <c r="BA1" s="283"/>
      <c r="BB1" s="283"/>
      <c r="BC1" s="283"/>
      <c r="BD1" s="283"/>
      <c r="BE1" s="283"/>
      <c r="BF1" s="283"/>
      <c r="BG1" s="283"/>
      <c r="BH1" s="283"/>
      <c r="BI1" s="283"/>
      <c r="BJ1" s="283"/>
      <c r="BK1" s="283"/>
      <c r="BL1" s="283"/>
      <c r="BM1" s="283"/>
      <c r="BN1" s="283"/>
      <c r="BO1" s="283"/>
      <c r="BP1" s="283"/>
      <c r="BQ1" s="283"/>
      <c r="BR1" s="283"/>
      <c r="BS1" s="283"/>
      <c r="BT1" s="283"/>
      <c r="BU1" s="283"/>
      <c r="BV1" s="283"/>
      <c r="BW1" s="283"/>
      <c r="BX1" s="30"/>
      <c r="BY1" s="30"/>
      <c r="BZ1" s="30"/>
      <c r="CA1" s="31"/>
      <c r="CB1" s="292" t="s">
        <v>43</v>
      </c>
      <c r="CC1" s="320" t="s">
        <v>45</v>
      </c>
      <c r="CD1" s="320"/>
      <c r="CE1" s="320"/>
      <c r="CF1" s="320"/>
      <c r="CG1" s="320"/>
      <c r="CH1" s="320"/>
      <c r="CI1" s="320"/>
      <c r="CJ1" s="320"/>
      <c r="CK1" s="320"/>
      <c r="CL1" s="321"/>
      <c r="CM1" s="351" t="s">
        <v>46</v>
      </c>
      <c r="CN1" s="320"/>
      <c r="CO1" s="320"/>
      <c r="CP1" s="320"/>
      <c r="CQ1" s="320"/>
      <c r="CR1" s="320"/>
      <c r="CS1" s="321"/>
      <c r="CT1" s="327" t="s">
        <v>148</v>
      </c>
      <c r="CU1" s="327"/>
      <c r="CV1" s="327"/>
      <c r="CW1" s="327"/>
      <c r="CX1" s="327"/>
      <c r="CY1" s="327"/>
      <c r="CZ1" s="328"/>
      <c r="DA1" s="351" t="str">
        <f>"รหัสรายวิชา "&amp;ข้อมูลพื้นฐาน!B8&amp;"  รายวิชา "&amp;ข้อมูลพื้นฐาน!B9</f>
        <v xml:space="preserve">รหัสรายวิชา   รายวิชา </v>
      </c>
      <c r="DB1" s="283"/>
      <c r="DC1" s="320"/>
      <c r="DD1" s="321"/>
      <c r="DE1" s="351" t="str">
        <f>"รหัสรายวิชา "&amp;ข้อมูลพื้นฐาน!B8&amp;"  รายวิชา "&amp;ข้อมูลพื้นฐาน!B9</f>
        <v xml:space="preserve">รหัสรายวิชา   รายวิชา </v>
      </c>
      <c r="DF1" s="283"/>
      <c r="DG1" s="320"/>
      <c r="DH1" s="321"/>
      <c r="DI1" s="351" t="str">
        <f>"รหัสรายวิชา "&amp;ข้อมูลพื้นฐาน!B8&amp;"  รายวิชา "&amp;ข้อมูลพื้นฐาน!B9</f>
        <v xml:space="preserve">รหัสรายวิชา   รายวิชา </v>
      </c>
      <c r="DJ1" s="320"/>
      <c r="DK1" s="321"/>
    </row>
    <row r="2" spans="1:115" ht="19.5" customHeight="1" thickBot="1" x14ac:dyDescent="0.3">
      <c r="A2" s="343" t="s">
        <v>44</v>
      </c>
      <c r="B2" s="341" t="s">
        <v>47</v>
      </c>
      <c r="C2" s="338" t="s">
        <v>48</v>
      </c>
      <c r="D2" s="335" t="s">
        <v>49</v>
      </c>
      <c r="E2" s="269" t="str">
        <f>"รหัสรายวิชา "&amp;ข้อมูลพื้นฐาน!B8&amp;"  รายวิชา "&amp;ข้อมูลพื้นฐาน!B9</f>
        <v xml:space="preserve">รหัสรายวิชา   รายวิชา </v>
      </c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  <c r="Y2" s="269"/>
      <c r="Z2" s="269"/>
      <c r="AA2" s="269"/>
      <c r="AB2" s="269"/>
      <c r="AC2" s="269"/>
      <c r="AD2" s="269"/>
      <c r="AE2" s="269"/>
      <c r="AF2" s="269"/>
      <c r="AG2" s="269"/>
      <c r="AH2" s="269"/>
      <c r="AI2" s="269"/>
      <c r="AJ2" s="269"/>
      <c r="AK2" s="269"/>
      <c r="AL2" s="269"/>
      <c r="AM2" s="269"/>
      <c r="AN2" s="269" t="str">
        <f>"รหัสรายวิชา "&amp;ข้อมูลพื้นฐาน!B8&amp;"  รายวิชา "&amp;ข้อมูลพื้นฐาน!B9</f>
        <v xml:space="preserve">รหัสรายวิชา   รายวิชา </v>
      </c>
      <c r="AO2" s="269"/>
      <c r="AP2" s="269"/>
      <c r="AQ2" s="269"/>
      <c r="AR2" s="269"/>
      <c r="AS2" s="269"/>
      <c r="AT2" s="269"/>
      <c r="AU2" s="269"/>
      <c r="AV2" s="269"/>
      <c r="AW2" s="269"/>
      <c r="AX2" s="269"/>
      <c r="AY2" s="269"/>
      <c r="AZ2" s="269"/>
      <c r="BA2" s="269"/>
      <c r="BB2" s="269"/>
      <c r="BC2" s="269"/>
      <c r="BD2" s="269"/>
      <c r="BE2" s="269"/>
      <c r="BF2" s="269"/>
      <c r="BG2" s="269"/>
      <c r="BH2" s="269"/>
      <c r="BI2" s="269"/>
      <c r="BJ2" s="269"/>
      <c r="BK2" s="269"/>
      <c r="BL2" s="269"/>
      <c r="BM2" s="269"/>
      <c r="BN2" s="269"/>
      <c r="BO2" s="269"/>
      <c r="BP2" s="269"/>
      <c r="BQ2" s="269"/>
      <c r="BR2" s="269"/>
      <c r="BS2" s="269"/>
      <c r="BT2" s="269"/>
      <c r="BU2" s="269"/>
      <c r="BV2" s="269"/>
      <c r="BW2" s="269"/>
      <c r="BX2" s="32"/>
      <c r="BY2" s="32"/>
      <c r="BZ2" s="32"/>
      <c r="CA2" s="33"/>
      <c r="CB2" s="293"/>
      <c r="CC2" s="351" t="s">
        <v>50</v>
      </c>
      <c r="CD2" s="320"/>
      <c r="CE2" s="320"/>
      <c r="CF2" s="320"/>
      <c r="CG2" s="320"/>
      <c r="CH2" s="320"/>
      <c r="CI2" s="320"/>
      <c r="CJ2" s="320"/>
      <c r="CK2" s="321"/>
      <c r="CL2" s="305" t="s">
        <v>51</v>
      </c>
      <c r="CM2" s="351" t="s">
        <v>52</v>
      </c>
      <c r="CN2" s="320"/>
      <c r="CO2" s="320"/>
      <c r="CP2" s="320"/>
      <c r="CQ2" s="320"/>
      <c r="CR2" s="321"/>
      <c r="CS2" s="305" t="s">
        <v>51</v>
      </c>
      <c r="CT2" s="329" t="s">
        <v>102</v>
      </c>
      <c r="CU2" s="329"/>
      <c r="CV2" s="330" t="s">
        <v>65</v>
      </c>
      <c r="CW2" s="331"/>
      <c r="CX2" s="34" t="s">
        <v>141</v>
      </c>
      <c r="CY2" s="295" t="s">
        <v>75</v>
      </c>
      <c r="CZ2" s="305" t="s">
        <v>51</v>
      </c>
      <c r="DA2" s="353" t="s">
        <v>53</v>
      </c>
      <c r="DB2" s="35"/>
      <c r="DC2" s="368" t="s">
        <v>144</v>
      </c>
      <c r="DD2" s="356" t="s">
        <v>54</v>
      </c>
      <c r="DE2" s="353" t="s">
        <v>53</v>
      </c>
      <c r="DF2" s="35"/>
      <c r="DG2" s="368" t="s">
        <v>144</v>
      </c>
      <c r="DH2" s="356" t="s">
        <v>54</v>
      </c>
      <c r="DI2" s="359" t="s">
        <v>55</v>
      </c>
      <c r="DJ2" s="362" t="s">
        <v>149</v>
      </c>
      <c r="DK2" s="365" t="s">
        <v>56</v>
      </c>
    </row>
    <row r="3" spans="1:115" ht="19.5" customHeight="1" thickBot="1" x14ac:dyDescent="0.3">
      <c r="A3" s="343"/>
      <c r="B3" s="341"/>
      <c r="C3" s="339"/>
      <c r="D3" s="336"/>
      <c r="E3" s="285" t="str">
        <f>ปก!A15</f>
        <v xml:space="preserve">ชั้นประถมศึกษาปีที่ </v>
      </c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285"/>
      <c r="Q3" s="285"/>
      <c r="R3" s="285"/>
      <c r="S3" s="285"/>
      <c r="T3" s="285"/>
      <c r="U3" s="285"/>
      <c r="V3" s="285"/>
      <c r="W3" s="284" t="str">
        <f>"  ครูผู้สอน "&amp;ปก!G18</f>
        <v xml:space="preserve">  ครูผู้สอน 0</v>
      </c>
      <c r="X3" s="284"/>
      <c r="Y3" s="284"/>
      <c r="Z3" s="284"/>
      <c r="AA3" s="284"/>
      <c r="AB3" s="284"/>
      <c r="AC3" s="284"/>
      <c r="AD3" s="284"/>
      <c r="AE3" s="284"/>
      <c r="AF3" s="284"/>
      <c r="AG3" s="284"/>
      <c r="AH3" s="284"/>
      <c r="AI3" s="284"/>
      <c r="AJ3" s="284"/>
      <c r="AK3" s="284"/>
      <c r="AL3" s="284"/>
      <c r="AM3" s="284"/>
      <c r="AN3" s="285" t="str">
        <f>ปก!A15</f>
        <v xml:space="preserve">ชั้นประถมศึกษาปีที่ </v>
      </c>
      <c r="AO3" s="285"/>
      <c r="AP3" s="285"/>
      <c r="AQ3" s="285"/>
      <c r="AR3" s="285"/>
      <c r="AS3" s="285"/>
      <c r="AT3" s="285"/>
      <c r="AU3" s="285"/>
      <c r="AV3" s="285"/>
      <c r="AW3" s="285"/>
      <c r="AX3" s="285"/>
      <c r="AY3" s="285"/>
      <c r="AZ3" s="285"/>
      <c r="BA3" s="285"/>
      <c r="BB3" s="285"/>
      <c r="BC3" s="285"/>
      <c r="BD3" s="285"/>
      <c r="BE3" s="284" t="str">
        <f>"  ครูผู้สอน "&amp;ปก!G19</f>
        <v xml:space="preserve">  ครูผู้สอน 0</v>
      </c>
      <c r="BF3" s="284"/>
      <c r="BG3" s="284"/>
      <c r="BH3" s="284"/>
      <c r="BI3" s="284"/>
      <c r="BJ3" s="284"/>
      <c r="BK3" s="284"/>
      <c r="BL3" s="284"/>
      <c r="BM3" s="284"/>
      <c r="BN3" s="284"/>
      <c r="BO3" s="284"/>
      <c r="BP3" s="284"/>
      <c r="BQ3" s="284"/>
      <c r="BR3" s="284"/>
      <c r="BS3" s="284"/>
      <c r="BT3" s="284"/>
      <c r="BU3" s="284"/>
      <c r="BV3" s="284"/>
      <c r="BW3" s="284"/>
      <c r="BX3" s="32"/>
      <c r="BY3" s="32"/>
      <c r="BZ3" s="32"/>
      <c r="CA3" s="33"/>
      <c r="CB3" s="293"/>
      <c r="CC3" s="314" t="s">
        <v>57</v>
      </c>
      <c r="CD3" s="311" t="s">
        <v>58</v>
      </c>
      <c r="CE3" s="311" t="s">
        <v>59</v>
      </c>
      <c r="CF3" s="311" t="s">
        <v>60</v>
      </c>
      <c r="CG3" s="311" t="s">
        <v>61</v>
      </c>
      <c r="CH3" s="311" t="s">
        <v>62</v>
      </c>
      <c r="CI3" s="311" t="s">
        <v>63</v>
      </c>
      <c r="CJ3" s="308" t="s">
        <v>64</v>
      </c>
      <c r="CK3" s="305" t="s">
        <v>75</v>
      </c>
      <c r="CL3" s="306"/>
      <c r="CM3" s="314" t="s">
        <v>66</v>
      </c>
      <c r="CN3" s="311" t="s">
        <v>67</v>
      </c>
      <c r="CO3" s="311" t="s">
        <v>68</v>
      </c>
      <c r="CP3" s="311" t="s">
        <v>69</v>
      </c>
      <c r="CQ3" s="308" t="s">
        <v>70</v>
      </c>
      <c r="CR3" s="306" t="s">
        <v>75</v>
      </c>
      <c r="CS3" s="306"/>
      <c r="CT3" s="332"/>
      <c r="CU3" s="317"/>
      <c r="CV3" s="345"/>
      <c r="CW3" s="348"/>
      <c r="CX3" s="345"/>
      <c r="CY3" s="296"/>
      <c r="CZ3" s="306"/>
      <c r="DA3" s="354"/>
      <c r="DB3" s="36" t="s">
        <v>145</v>
      </c>
      <c r="DC3" s="369"/>
      <c r="DD3" s="357"/>
      <c r="DE3" s="354"/>
      <c r="DF3" s="36" t="s">
        <v>145</v>
      </c>
      <c r="DG3" s="369"/>
      <c r="DH3" s="357"/>
      <c r="DI3" s="360"/>
      <c r="DJ3" s="363"/>
      <c r="DK3" s="366"/>
    </row>
    <row r="4" spans="1:115" ht="17.25" customHeight="1" thickBot="1" x14ac:dyDescent="0.3">
      <c r="A4" s="343"/>
      <c r="B4" s="341"/>
      <c r="C4" s="339"/>
      <c r="D4" s="336"/>
      <c r="E4" s="298" t="s">
        <v>71</v>
      </c>
      <c r="F4" s="287"/>
      <c r="G4" s="287"/>
      <c r="H4" s="287"/>
      <c r="I4" s="287"/>
      <c r="J4" s="287"/>
      <c r="K4" s="287"/>
      <c r="L4" s="287"/>
      <c r="M4" s="287"/>
      <c r="N4" s="287"/>
      <c r="O4" s="287"/>
      <c r="P4" s="287"/>
      <c r="Q4" s="287"/>
      <c r="R4" s="287"/>
      <c r="S4" s="287"/>
      <c r="T4" s="287"/>
      <c r="U4" s="287"/>
      <c r="V4" s="287"/>
      <c r="W4" s="286" t="s">
        <v>139</v>
      </c>
      <c r="X4" s="287"/>
      <c r="Y4" s="287"/>
      <c r="Z4" s="287"/>
      <c r="AA4" s="287"/>
      <c r="AB4" s="287"/>
      <c r="AC4" s="287"/>
      <c r="AD4" s="287"/>
      <c r="AE4" s="287"/>
      <c r="AF4" s="287"/>
      <c r="AG4" s="287"/>
      <c r="AH4" s="287"/>
      <c r="AI4" s="287"/>
      <c r="AJ4" s="287"/>
      <c r="AK4" s="287"/>
      <c r="AL4" s="287"/>
      <c r="AM4" s="288"/>
      <c r="AN4" s="289" t="s">
        <v>44</v>
      </c>
      <c r="AO4" s="286" t="s">
        <v>72</v>
      </c>
      <c r="AP4" s="287"/>
      <c r="AQ4" s="287"/>
      <c r="AR4" s="287"/>
      <c r="AS4" s="287"/>
      <c r="AT4" s="287"/>
      <c r="AU4" s="287"/>
      <c r="AV4" s="287"/>
      <c r="AW4" s="287"/>
      <c r="AX4" s="287"/>
      <c r="AY4" s="287"/>
      <c r="AZ4" s="287"/>
      <c r="BA4" s="287"/>
      <c r="BB4" s="287"/>
      <c r="BC4" s="287"/>
      <c r="BD4" s="288"/>
      <c r="BE4" s="286" t="s">
        <v>86</v>
      </c>
      <c r="BF4" s="287"/>
      <c r="BG4" s="287"/>
      <c r="BH4" s="287"/>
      <c r="BI4" s="287"/>
      <c r="BJ4" s="287"/>
      <c r="BK4" s="287"/>
      <c r="BL4" s="287"/>
      <c r="BM4" s="287"/>
      <c r="BN4" s="287"/>
      <c r="BO4" s="287"/>
      <c r="BP4" s="287"/>
      <c r="BQ4" s="287"/>
      <c r="BR4" s="287"/>
      <c r="BS4" s="287"/>
      <c r="BT4" s="287"/>
      <c r="BU4" s="287"/>
      <c r="BV4" s="287"/>
      <c r="BW4" s="288"/>
      <c r="BX4" s="292" t="s">
        <v>44</v>
      </c>
      <c r="BY4" s="301" t="s">
        <v>140</v>
      </c>
      <c r="BZ4" s="303" t="s">
        <v>73</v>
      </c>
      <c r="CA4" s="299" t="s">
        <v>74</v>
      </c>
      <c r="CB4" s="325"/>
      <c r="CC4" s="315"/>
      <c r="CD4" s="312"/>
      <c r="CE4" s="312"/>
      <c r="CF4" s="312"/>
      <c r="CG4" s="312"/>
      <c r="CH4" s="312"/>
      <c r="CI4" s="312"/>
      <c r="CJ4" s="309"/>
      <c r="CK4" s="306"/>
      <c r="CL4" s="306"/>
      <c r="CM4" s="315"/>
      <c r="CN4" s="312"/>
      <c r="CO4" s="312"/>
      <c r="CP4" s="312"/>
      <c r="CQ4" s="309"/>
      <c r="CR4" s="306"/>
      <c r="CS4" s="306"/>
      <c r="CT4" s="333"/>
      <c r="CU4" s="318"/>
      <c r="CV4" s="346"/>
      <c r="CW4" s="349"/>
      <c r="CX4" s="346"/>
      <c r="CY4" s="296"/>
      <c r="CZ4" s="306"/>
      <c r="DA4" s="354"/>
      <c r="DB4" s="36" t="s">
        <v>144</v>
      </c>
      <c r="DC4" s="369"/>
      <c r="DD4" s="357"/>
      <c r="DE4" s="354"/>
      <c r="DF4" s="36" t="s">
        <v>144</v>
      </c>
      <c r="DG4" s="369"/>
      <c r="DH4" s="357"/>
      <c r="DI4" s="360"/>
      <c r="DJ4" s="363"/>
      <c r="DK4" s="366"/>
    </row>
    <row r="5" spans="1:115" ht="64.5" customHeight="1" x14ac:dyDescent="0.25">
      <c r="A5" s="343"/>
      <c r="B5" s="341"/>
      <c r="C5" s="339"/>
      <c r="D5" s="336"/>
      <c r="E5" s="55" t="s">
        <v>146</v>
      </c>
      <c r="F5" s="212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42"/>
      <c r="T5" s="242"/>
      <c r="U5" s="244"/>
      <c r="V5" s="37" t="s">
        <v>75</v>
      </c>
      <c r="W5" s="214"/>
      <c r="X5" s="213"/>
      <c r="Y5" s="213"/>
      <c r="Z5" s="213"/>
      <c r="AA5" s="213"/>
      <c r="AB5" s="213"/>
      <c r="AC5" s="213"/>
      <c r="AD5" s="213"/>
      <c r="AE5" s="213"/>
      <c r="AF5" s="213"/>
      <c r="AG5" s="242"/>
      <c r="AH5" s="242"/>
      <c r="AI5" s="242"/>
      <c r="AJ5" s="242"/>
      <c r="AK5" s="242"/>
      <c r="AL5" s="243"/>
      <c r="AM5" s="38" t="s">
        <v>75</v>
      </c>
      <c r="AN5" s="290"/>
      <c r="AO5" s="214"/>
      <c r="AP5" s="213"/>
      <c r="AQ5" s="213"/>
      <c r="AR5" s="213"/>
      <c r="AS5" s="213"/>
      <c r="AT5" s="213"/>
      <c r="AU5" s="213"/>
      <c r="AV5" s="213"/>
      <c r="AW5" s="213"/>
      <c r="AX5" s="213"/>
      <c r="AY5" s="242"/>
      <c r="AZ5" s="242"/>
      <c r="BA5" s="242"/>
      <c r="BB5" s="242"/>
      <c r="BC5" s="244"/>
      <c r="BD5" s="39" t="s">
        <v>75</v>
      </c>
      <c r="BE5" s="214"/>
      <c r="BF5" s="213"/>
      <c r="BG5" s="213"/>
      <c r="BH5" s="213"/>
      <c r="BI5" s="213"/>
      <c r="BJ5" s="213"/>
      <c r="BK5" s="213"/>
      <c r="BL5" s="213"/>
      <c r="BM5" s="213"/>
      <c r="BN5" s="213"/>
      <c r="BO5" s="242"/>
      <c r="BP5" s="242"/>
      <c r="BQ5" s="242"/>
      <c r="BR5" s="242"/>
      <c r="BS5" s="242"/>
      <c r="BT5" s="242"/>
      <c r="BU5" s="242"/>
      <c r="BV5" s="243"/>
      <c r="BW5" s="39" t="s">
        <v>75</v>
      </c>
      <c r="BX5" s="293"/>
      <c r="BY5" s="302"/>
      <c r="BZ5" s="304"/>
      <c r="CA5" s="300"/>
      <c r="CB5" s="325"/>
      <c r="CC5" s="315"/>
      <c r="CD5" s="312"/>
      <c r="CE5" s="312"/>
      <c r="CF5" s="312"/>
      <c r="CG5" s="312"/>
      <c r="CH5" s="312"/>
      <c r="CI5" s="312"/>
      <c r="CJ5" s="309"/>
      <c r="CK5" s="306"/>
      <c r="CL5" s="306"/>
      <c r="CM5" s="315"/>
      <c r="CN5" s="312"/>
      <c r="CO5" s="312"/>
      <c r="CP5" s="312"/>
      <c r="CQ5" s="309"/>
      <c r="CR5" s="306"/>
      <c r="CS5" s="306"/>
      <c r="CT5" s="333"/>
      <c r="CU5" s="318"/>
      <c r="CV5" s="346"/>
      <c r="CW5" s="349"/>
      <c r="CX5" s="346"/>
      <c r="CY5" s="296"/>
      <c r="CZ5" s="306"/>
      <c r="DA5" s="354"/>
      <c r="DB5" s="36" t="s">
        <v>76</v>
      </c>
      <c r="DC5" s="369"/>
      <c r="DD5" s="357"/>
      <c r="DE5" s="354"/>
      <c r="DF5" s="36" t="s">
        <v>76</v>
      </c>
      <c r="DG5" s="369"/>
      <c r="DH5" s="357"/>
      <c r="DI5" s="360"/>
      <c r="DJ5" s="363"/>
      <c r="DK5" s="366"/>
    </row>
    <row r="6" spans="1:115" ht="19.5" customHeight="1" thickBot="1" x14ac:dyDescent="0.3">
      <c r="A6" s="344"/>
      <c r="B6" s="342"/>
      <c r="C6" s="340"/>
      <c r="D6" s="337"/>
      <c r="E6" s="40" t="s">
        <v>56</v>
      </c>
      <c r="F6" s="245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7"/>
      <c r="T6" s="247"/>
      <c r="U6" s="248"/>
      <c r="V6" s="249">
        <f>F6+G6+H6+I6+J6+K6+L6+M6+N6+O6+P6+Q6+R6+S6+T6+U6</f>
        <v>0</v>
      </c>
      <c r="W6" s="250"/>
      <c r="X6" s="246"/>
      <c r="Y6" s="246"/>
      <c r="Z6" s="246"/>
      <c r="AA6" s="246"/>
      <c r="AB6" s="246"/>
      <c r="AC6" s="246"/>
      <c r="AD6" s="246"/>
      <c r="AE6" s="246"/>
      <c r="AF6" s="246"/>
      <c r="AG6" s="247"/>
      <c r="AH6" s="247"/>
      <c r="AI6" s="247"/>
      <c r="AJ6" s="247"/>
      <c r="AK6" s="247"/>
      <c r="AL6" s="251"/>
      <c r="AM6" s="252">
        <f>W6+X6+Y6+Z6+AA6+AB6+AC6+AD6+AE6+AF6+AG6+AH6+AI6+AJ6+AK6+AL6</f>
        <v>0</v>
      </c>
      <c r="AN6" s="291"/>
      <c r="AO6" s="250"/>
      <c r="AP6" s="246"/>
      <c r="AQ6" s="246"/>
      <c r="AR6" s="246"/>
      <c r="AS6" s="246"/>
      <c r="AT6" s="246"/>
      <c r="AU6" s="246"/>
      <c r="AV6" s="246"/>
      <c r="AW6" s="246"/>
      <c r="AX6" s="246"/>
      <c r="AY6" s="247"/>
      <c r="AZ6" s="247"/>
      <c r="BA6" s="247"/>
      <c r="BB6" s="247"/>
      <c r="BC6" s="248"/>
      <c r="BD6" s="252">
        <f>AO6+AP6+AQ6+AR6+AS6+AT6+AU6+AV6+AW6+AX6+AY6+AZ6+BA6+BB6+BC6</f>
        <v>0</v>
      </c>
      <c r="BE6" s="253"/>
      <c r="BF6" s="254"/>
      <c r="BG6" s="254"/>
      <c r="BH6" s="254"/>
      <c r="BI6" s="254"/>
      <c r="BJ6" s="254"/>
      <c r="BK6" s="254"/>
      <c r="BL6" s="254"/>
      <c r="BM6" s="254"/>
      <c r="BN6" s="254"/>
      <c r="BO6" s="255"/>
      <c r="BP6" s="255"/>
      <c r="BQ6" s="255"/>
      <c r="BR6" s="255"/>
      <c r="BS6" s="255"/>
      <c r="BT6" s="255"/>
      <c r="BU6" s="255"/>
      <c r="BV6" s="257"/>
      <c r="BW6" s="256">
        <f>BE6+BF6+BG6+BH6+BI6+BJ6+BK6+BL6+BM6+BN6+BO6+BP6+BQ6+BR6+BS6+BT6+BU6+BV6</f>
        <v>0</v>
      </c>
      <c r="BX6" s="294"/>
      <c r="BY6" s="258">
        <f>V6+AM6+BD6</f>
        <v>0</v>
      </c>
      <c r="BZ6" s="259">
        <f>BW6</f>
        <v>0</v>
      </c>
      <c r="CA6" s="260">
        <f>BY6+BZ6</f>
        <v>0</v>
      </c>
      <c r="CB6" s="326"/>
      <c r="CC6" s="316"/>
      <c r="CD6" s="313"/>
      <c r="CE6" s="313"/>
      <c r="CF6" s="313"/>
      <c r="CG6" s="313"/>
      <c r="CH6" s="313"/>
      <c r="CI6" s="313"/>
      <c r="CJ6" s="310"/>
      <c r="CK6" s="307"/>
      <c r="CL6" s="307"/>
      <c r="CM6" s="316"/>
      <c r="CN6" s="313"/>
      <c r="CO6" s="313"/>
      <c r="CP6" s="313"/>
      <c r="CQ6" s="310"/>
      <c r="CR6" s="307"/>
      <c r="CS6" s="307"/>
      <c r="CT6" s="334"/>
      <c r="CU6" s="319"/>
      <c r="CV6" s="347"/>
      <c r="CW6" s="350"/>
      <c r="CX6" s="347"/>
      <c r="CY6" s="297"/>
      <c r="CZ6" s="352"/>
      <c r="DA6" s="355"/>
      <c r="DB6" s="41"/>
      <c r="DC6" s="370"/>
      <c r="DD6" s="358"/>
      <c r="DE6" s="355"/>
      <c r="DF6" s="41"/>
      <c r="DG6" s="370"/>
      <c r="DH6" s="358"/>
      <c r="DI6" s="361"/>
      <c r="DJ6" s="364"/>
      <c r="DK6" s="367"/>
    </row>
    <row r="7" spans="1:115" ht="16.5" customHeight="1" x14ac:dyDescent="0.25">
      <c r="A7" s="42"/>
      <c r="B7" s="61"/>
      <c r="C7" s="458"/>
      <c r="D7" s="62"/>
      <c r="E7" s="43" t="str">
        <f>IF(ISBLANK(D7)," ",A7)</f>
        <v xml:space="preserve"> </v>
      </c>
      <c r="F7" s="209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24"/>
      <c r="T7" s="224"/>
      <c r="U7" s="225"/>
      <c r="V7" s="44">
        <f t="shared" ref="V7:V55" si="0">F7+G7+H7+I7+J7+K7+L7+M7+N7+O7+P7+Q7+R7+S7+T7+U7</f>
        <v>0</v>
      </c>
      <c r="W7" s="205"/>
      <c r="X7" s="206"/>
      <c r="Y7" s="206"/>
      <c r="Z7" s="206"/>
      <c r="AA7" s="206"/>
      <c r="AB7" s="206"/>
      <c r="AC7" s="206"/>
      <c r="AD7" s="206"/>
      <c r="AE7" s="206"/>
      <c r="AF7" s="206"/>
      <c r="AG7" s="226"/>
      <c r="AH7" s="226"/>
      <c r="AI7" s="226"/>
      <c r="AJ7" s="226"/>
      <c r="AK7" s="226"/>
      <c r="AL7" s="227"/>
      <c r="AM7" s="45">
        <f t="shared" ref="AM7:AM55" si="1">W7+X7+Y7+Z7+AA7+AB7+AC7+AD7+AE7+AF7+AG7+AH7+AI7+AJ7+AK7+AL7</f>
        <v>0</v>
      </c>
      <c r="AN7" s="228" t="str">
        <f>IF(ISBLANK(D7)," ",A7)</f>
        <v xml:space="preserve"> </v>
      </c>
      <c r="AO7" s="205"/>
      <c r="AP7" s="206"/>
      <c r="AQ7" s="206"/>
      <c r="AR7" s="206"/>
      <c r="AS7" s="206"/>
      <c r="AT7" s="206"/>
      <c r="AU7" s="206"/>
      <c r="AV7" s="206"/>
      <c r="AW7" s="206"/>
      <c r="AX7" s="206"/>
      <c r="AY7" s="226"/>
      <c r="AZ7" s="226"/>
      <c r="BA7" s="226"/>
      <c r="BB7" s="226"/>
      <c r="BC7" s="226"/>
      <c r="BD7" s="45">
        <f t="shared" ref="BD7:BD55" si="2">AO7+AP7+AQ7+AR7+AS7+AT7+AU7+AV7+AW7+AX7+AY7+AZ7+BA7+BB7+BC7</f>
        <v>0</v>
      </c>
      <c r="BE7" s="205"/>
      <c r="BF7" s="206"/>
      <c r="BG7" s="206"/>
      <c r="BH7" s="206"/>
      <c r="BI7" s="206"/>
      <c r="BJ7" s="206"/>
      <c r="BK7" s="206"/>
      <c r="BL7" s="206"/>
      <c r="BM7" s="206"/>
      <c r="BN7" s="206"/>
      <c r="BO7" s="226"/>
      <c r="BP7" s="226"/>
      <c r="BQ7" s="226"/>
      <c r="BR7" s="226"/>
      <c r="BS7" s="226"/>
      <c r="BT7" s="226"/>
      <c r="BU7" s="226"/>
      <c r="BV7" s="227"/>
      <c r="BW7" s="45">
        <f t="shared" ref="BW7:BW55" si="3">BE7+BF7+BG7+BH7+BI7+BJ7+BK7+BL7+BM7+BN7+BO7+BP7+BQ7+BR7+BS7+BT7+BU7+BV7</f>
        <v>0</v>
      </c>
      <c r="BX7" s="45" t="str">
        <f>IF(ISBLANK(D7)," ",A7)</f>
        <v xml:space="preserve"> </v>
      </c>
      <c r="BY7" s="216" t="str">
        <f t="shared" ref="BY7:BY55" si="4">IF(ISBLANK(D7),"",IF(AM7=0,"-",V7+AM7+BD7))</f>
        <v/>
      </c>
      <c r="BZ7" s="219" t="str">
        <f>IF(ISBLANK(D7),"",IF(BW7=0,"-",BW7))</f>
        <v/>
      </c>
      <c r="CA7" s="217" t="str">
        <f>IF(ISBLANK(D7),"",IF(BW7=0,0,BY7+BZ7))</f>
        <v/>
      </c>
      <c r="CB7" s="229" t="str">
        <f>IF(ISBLANK(D7)," ",IF(CA7=0,"-",IF(CA7&gt;=80,"4",IF(CA7&gt;=75,"3.5",IF(CA7&gt;=70,"3",IF(CA7&gt;=65,"2.5",IF(CA7&gt;=60,"2",IF(CA7&gt;=55,"1.5",IF(CA7&gt;=50,"1","0")))))))))</f>
        <v xml:space="preserve"> </v>
      </c>
      <c r="CC7" s="205"/>
      <c r="CD7" s="206"/>
      <c r="CE7" s="206"/>
      <c r="CF7" s="206"/>
      <c r="CG7" s="206"/>
      <c r="CH7" s="206"/>
      <c r="CI7" s="206"/>
      <c r="CJ7" s="227"/>
      <c r="CK7" s="203">
        <f>CC7+CD7+CE7+CF7+CG7+CH7+CI7+CJ7</f>
        <v>0</v>
      </c>
      <c r="CL7" s="230" t="str">
        <f t="shared" ref="CL7:CL38" si="5">IF(ISBLANK(D7)," ",IF(CK7=0,"-",IF(CK7&gt;=21,"3",IF(CK7&gt;=16,"2",IF(CK7&gt;=8,"1","0")))))</f>
        <v xml:space="preserve"> </v>
      </c>
      <c r="CM7" s="205"/>
      <c r="CN7" s="206"/>
      <c r="CO7" s="206"/>
      <c r="CP7" s="206"/>
      <c r="CQ7" s="227"/>
      <c r="CR7" s="203">
        <f>CM7+CN7+CO7+CP7+CQ7</f>
        <v>0</v>
      </c>
      <c r="CS7" s="231" t="str">
        <f>IF(ISBLANK(D7)," ",IF(CR7=0,"-",IF(CR7&gt;=13,"3",IF(CR7&gt;=8,"2",IF(CR7&gt;=5,"1","0")))))</f>
        <v xml:space="preserve"> </v>
      </c>
      <c r="CT7" s="205"/>
      <c r="CU7" s="206"/>
      <c r="CV7" s="205"/>
      <c r="CW7" s="206"/>
      <c r="CX7" s="205"/>
      <c r="CY7" s="203">
        <f>CT7+CU7+CV7+CW7+CX7</f>
        <v>0</v>
      </c>
      <c r="CZ7" s="232" t="str">
        <f t="shared" ref="CZ7:CZ38" si="6">IF(ISBLANK(D7)," ",IF(CY7=0,"-",IF(CY7&gt;=13,"3",IF(CY7&gt;=8,"2",IF(CY7&gt;=5,"1","0")))))</f>
        <v xml:space="preserve"> </v>
      </c>
      <c r="DA7" s="65"/>
      <c r="DB7" s="66"/>
      <c r="DC7" s="63"/>
      <c r="DD7" s="66"/>
      <c r="DE7" s="66"/>
      <c r="DF7" s="66"/>
      <c r="DG7" s="63"/>
      <c r="DH7" s="66"/>
      <c r="DI7" s="66"/>
      <c r="DJ7" s="67"/>
      <c r="DK7" s="68"/>
    </row>
    <row r="8" spans="1:115" ht="16.5" customHeight="1" x14ac:dyDescent="0.25">
      <c r="A8" s="46"/>
      <c r="B8" s="47"/>
      <c r="C8" s="459"/>
      <c r="D8" s="261"/>
      <c r="E8" s="48" t="str">
        <f>IF(ISBLANK(D8)," ",A8)</f>
        <v xml:space="preserve"> </v>
      </c>
      <c r="F8" s="211"/>
      <c r="G8" s="208"/>
      <c r="H8" s="208"/>
      <c r="I8" s="208"/>
      <c r="J8" s="208"/>
      <c r="K8" s="208"/>
      <c r="L8" s="208"/>
      <c r="M8" s="208"/>
      <c r="N8" s="208"/>
      <c r="O8" s="208"/>
      <c r="P8" s="208"/>
      <c r="Q8" s="208"/>
      <c r="R8" s="208"/>
      <c r="S8" s="233"/>
      <c r="T8" s="233"/>
      <c r="U8" s="234"/>
      <c r="V8" s="49">
        <f t="shared" si="0"/>
        <v>0</v>
      </c>
      <c r="W8" s="207"/>
      <c r="X8" s="208"/>
      <c r="Y8" s="208"/>
      <c r="Z8" s="208"/>
      <c r="AA8" s="208"/>
      <c r="AB8" s="208"/>
      <c r="AC8" s="208"/>
      <c r="AD8" s="208"/>
      <c r="AE8" s="208"/>
      <c r="AF8" s="208"/>
      <c r="AG8" s="233"/>
      <c r="AH8" s="233"/>
      <c r="AI8" s="233"/>
      <c r="AJ8" s="233"/>
      <c r="AK8" s="233"/>
      <c r="AL8" s="234"/>
      <c r="AM8" s="50">
        <f t="shared" si="1"/>
        <v>0</v>
      </c>
      <c r="AN8" s="235" t="str">
        <f>IF(ISBLANK(D8)," ",A8)</f>
        <v xml:space="preserve"> </v>
      </c>
      <c r="AO8" s="207"/>
      <c r="AP8" s="208"/>
      <c r="AQ8" s="208"/>
      <c r="AR8" s="208"/>
      <c r="AS8" s="208"/>
      <c r="AT8" s="208"/>
      <c r="AU8" s="208"/>
      <c r="AV8" s="208"/>
      <c r="AW8" s="208"/>
      <c r="AX8" s="208"/>
      <c r="AY8" s="233"/>
      <c r="AZ8" s="233"/>
      <c r="BA8" s="233"/>
      <c r="BB8" s="233"/>
      <c r="BC8" s="233"/>
      <c r="BD8" s="50">
        <f t="shared" si="2"/>
        <v>0</v>
      </c>
      <c r="BE8" s="207"/>
      <c r="BF8" s="208"/>
      <c r="BG8" s="208"/>
      <c r="BH8" s="208"/>
      <c r="BI8" s="208"/>
      <c r="BJ8" s="208"/>
      <c r="BK8" s="208"/>
      <c r="BL8" s="208"/>
      <c r="BM8" s="208"/>
      <c r="BN8" s="208"/>
      <c r="BO8" s="233"/>
      <c r="BP8" s="233"/>
      <c r="BQ8" s="233"/>
      <c r="BR8" s="233"/>
      <c r="BS8" s="233"/>
      <c r="BT8" s="233"/>
      <c r="BU8" s="233"/>
      <c r="BV8" s="234"/>
      <c r="BW8" s="50">
        <f t="shared" si="3"/>
        <v>0</v>
      </c>
      <c r="BX8" s="50" t="str">
        <f>IF(ISBLANK(D8)," ",A8)</f>
        <v xml:space="preserve"> </v>
      </c>
      <c r="BY8" s="216" t="str">
        <f t="shared" si="4"/>
        <v/>
      </c>
      <c r="BZ8" s="219" t="str">
        <f t="shared" ref="BZ8:BZ55" si="7">IF(ISBLANK(D8),"",IF(BW8=0,"-",BW8))</f>
        <v/>
      </c>
      <c r="CA8" s="217" t="str">
        <f t="shared" ref="CA8:CA55" si="8">IF(ISBLANK(D8),"",IF(BW8=0,0,BY8+BZ8))</f>
        <v/>
      </c>
      <c r="CB8" s="229" t="str">
        <f t="shared" ref="CB8:CB55" si="9">IF(ISBLANK(D8)," ",IF(CA8=0,"-",IF(CA8&gt;=80,"4",IF(CA8&gt;=75,"3.5",IF(CA8&gt;=70,"3",IF(CA8&gt;=65,"2.5",IF(CA8&gt;=60,"2",IF(CA8&gt;=55,"1.5",IF(CA8&gt;=50,"1","0")))))))))</f>
        <v xml:space="preserve"> </v>
      </c>
      <c r="CC8" s="207"/>
      <c r="CD8" s="208"/>
      <c r="CE8" s="208"/>
      <c r="CF8" s="208"/>
      <c r="CG8" s="208"/>
      <c r="CH8" s="208"/>
      <c r="CI8" s="208"/>
      <c r="CJ8" s="234"/>
      <c r="CK8" s="204">
        <f t="shared" ref="CK8:CK55" si="10">CC8+CD8+CE8+CF8+CG8+CH8+CI8+CJ8</f>
        <v>0</v>
      </c>
      <c r="CL8" s="230" t="str">
        <f t="shared" si="5"/>
        <v xml:space="preserve"> </v>
      </c>
      <c r="CM8" s="207"/>
      <c r="CN8" s="208"/>
      <c r="CO8" s="208"/>
      <c r="CP8" s="208"/>
      <c r="CQ8" s="234"/>
      <c r="CR8" s="204">
        <f t="shared" ref="CR8:CR55" si="11">CM8+CN8+CO8+CP8+CQ8</f>
        <v>0</v>
      </c>
      <c r="CS8" s="230" t="str">
        <f t="shared" ref="CS8:CS55" si="12">IF(ISBLANK(D8)," ",IF(CR8=0,"-",IF(CR8&gt;=13,"3",IF(CR8&gt;=8,"2",IF(CR8&gt;=5,"1","0")))))</f>
        <v xml:space="preserve"> </v>
      </c>
      <c r="CT8" s="207"/>
      <c r="CU8" s="208"/>
      <c r="CV8" s="207"/>
      <c r="CW8" s="208"/>
      <c r="CX8" s="207"/>
      <c r="CY8" s="204">
        <f t="shared" ref="CY8:CY55" si="13">CT8+CU8+CV8+CW8+CX8</f>
        <v>0</v>
      </c>
      <c r="CZ8" s="236" t="str">
        <f t="shared" si="6"/>
        <v xml:space="preserve"> </v>
      </c>
      <c r="DA8" s="69"/>
      <c r="DB8" s="70"/>
      <c r="DC8" s="64"/>
      <c r="DD8" s="70"/>
      <c r="DE8" s="70"/>
      <c r="DF8" s="70"/>
      <c r="DG8" s="64"/>
      <c r="DH8" s="70"/>
      <c r="DI8" s="70"/>
      <c r="DJ8" s="71"/>
      <c r="DK8" s="72"/>
    </row>
    <row r="9" spans="1:115" ht="16.5" customHeight="1" x14ac:dyDescent="0.25">
      <c r="A9" s="46"/>
      <c r="B9" s="47"/>
      <c r="C9" s="456"/>
      <c r="D9" s="57"/>
      <c r="E9" s="48" t="str">
        <f t="shared" ref="E9:E55" si="14">IF(ISBLANK(D9)," ",A9)</f>
        <v xml:space="preserve"> </v>
      </c>
      <c r="F9" s="211"/>
      <c r="G9" s="208"/>
      <c r="H9" s="208"/>
      <c r="I9" s="208"/>
      <c r="J9" s="208"/>
      <c r="K9" s="208"/>
      <c r="L9" s="208"/>
      <c r="M9" s="208"/>
      <c r="N9" s="208"/>
      <c r="O9" s="208"/>
      <c r="P9" s="208"/>
      <c r="Q9" s="208"/>
      <c r="R9" s="208"/>
      <c r="S9" s="233"/>
      <c r="T9" s="233"/>
      <c r="U9" s="234"/>
      <c r="V9" s="49">
        <f t="shared" si="0"/>
        <v>0</v>
      </c>
      <c r="W9" s="207"/>
      <c r="X9" s="208"/>
      <c r="Y9" s="208"/>
      <c r="Z9" s="208"/>
      <c r="AA9" s="208"/>
      <c r="AB9" s="208"/>
      <c r="AC9" s="208"/>
      <c r="AD9" s="208"/>
      <c r="AE9" s="208"/>
      <c r="AF9" s="208"/>
      <c r="AG9" s="233"/>
      <c r="AH9" s="233"/>
      <c r="AI9" s="233"/>
      <c r="AJ9" s="233"/>
      <c r="AK9" s="233"/>
      <c r="AL9" s="234"/>
      <c r="AM9" s="50">
        <f t="shared" si="1"/>
        <v>0</v>
      </c>
      <c r="AN9" s="235" t="str">
        <f t="shared" ref="AN9:AN55" si="15">IF(ISBLANK(D9)," ",A9)</f>
        <v xml:space="preserve"> </v>
      </c>
      <c r="AO9" s="207"/>
      <c r="AP9" s="208"/>
      <c r="AQ9" s="208"/>
      <c r="AR9" s="208"/>
      <c r="AS9" s="208"/>
      <c r="AT9" s="208"/>
      <c r="AU9" s="208"/>
      <c r="AV9" s="208"/>
      <c r="AW9" s="208"/>
      <c r="AX9" s="208"/>
      <c r="AY9" s="233"/>
      <c r="AZ9" s="233"/>
      <c r="BA9" s="233"/>
      <c r="BB9" s="233"/>
      <c r="BC9" s="233"/>
      <c r="BD9" s="50">
        <f t="shared" si="2"/>
        <v>0</v>
      </c>
      <c r="BE9" s="207"/>
      <c r="BF9" s="208"/>
      <c r="BG9" s="208"/>
      <c r="BH9" s="208"/>
      <c r="BI9" s="208"/>
      <c r="BJ9" s="208"/>
      <c r="BK9" s="208"/>
      <c r="BL9" s="208"/>
      <c r="BM9" s="208"/>
      <c r="BN9" s="208"/>
      <c r="BO9" s="233"/>
      <c r="BP9" s="233"/>
      <c r="BQ9" s="233"/>
      <c r="BR9" s="233"/>
      <c r="BS9" s="233"/>
      <c r="BT9" s="233"/>
      <c r="BU9" s="233"/>
      <c r="BV9" s="234"/>
      <c r="BW9" s="50">
        <f t="shared" si="3"/>
        <v>0</v>
      </c>
      <c r="BX9" s="50" t="str">
        <f t="shared" ref="BX9:BX55" si="16">IF(ISBLANK(D9)," ",A9)</f>
        <v xml:space="preserve"> </v>
      </c>
      <c r="BY9" s="216" t="str">
        <f t="shared" si="4"/>
        <v/>
      </c>
      <c r="BZ9" s="219" t="str">
        <f t="shared" si="7"/>
        <v/>
      </c>
      <c r="CA9" s="217" t="str">
        <f t="shared" si="8"/>
        <v/>
      </c>
      <c r="CB9" s="229" t="str">
        <f t="shared" si="9"/>
        <v xml:space="preserve"> </v>
      </c>
      <c r="CC9" s="207"/>
      <c r="CD9" s="208"/>
      <c r="CE9" s="208"/>
      <c r="CF9" s="208"/>
      <c r="CG9" s="208"/>
      <c r="CH9" s="208"/>
      <c r="CI9" s="208"/>
      <c r="CJ9" s="234"/>
      <c r="CK9" s="204">
        <f t="shared" si="10"/>
        <v>0</v>
      </c>
      <c r="CL9" s="230" t="str">
        <f t="shared" si="5"/>
        <v xml:space="preserve"> </v>
      </c>
      <c r="CM9" s="207"/>
      <c r="CN9" s="208"/>
      <c r="CO9" s="208"/>
      <c r="CP9" s="208"/>
      <c r="CQ9" s="234"/>
      <c r="CR9" s="204">
        <f t="shared" si="11"/>
        <v>0</v>
      </c>
      <c r="CS9" s="230" t="str">
        <f t="shared" si="12"/>
        <v xml:space="preserve"> </v>
      </c>
      <c r="CT9" s="207"/>
      <c r="CU9" s="208"/>
      <c r="CV9" s="207"/>
      <c r="CW9" s="208"/>
      <c r="CX9" s="207"/>
      <c r="CY9" s="204">
        <f t="shared" si="13"/>
        <v>0</v>
      </c>
      <c r="CZ9" s="236" t="str">
        <f t="shared" si="6"/>
        <v xml:space="preserve"> </v>
      </c>
      <c r="DA9" s="70"/>
      <c r="DB9" s="70"/>
      <c r="DC9" s="64"/>
      <c r="DD9" s="70"/>
      <c r="DE9" s="70"/>
      <c r="DF9" s="70"/>
      <c r="DG9" s="64"/>
      <c r="DH9" s="70"/>
      <c r="DI9" s="70"/>
      <c r="DJ9" s="71"/>
      <c r="DK9" s="72"/>
    </row>
    <row r="10" spans="1:115" ht="16.5" customHeight="1" x14ac:dyDescent="0.25">
      <c r="A10" s="46"/>
      <c r="B10" s="47"/>
      <c r="C10" s="456"/>
      <c r="D10" s="57"/>
      <c r="E10" s="48" t="str">
        <f t="shared" si="14"/>
        <v xml:space="preserve"> </v>
      </c>
      <c r="F10" s="211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33"/>
      <c r="T10" s="233"/>
      <c r="U10" s="234"/>
      <c r="V10" s="49">
        <f t="shared" si="0"/>
        <v>0</v>
      </c>
      <c r="W10" s="207"/>
      <c r="X10" s="208"/>
      <c r="Y10" s="208"/>
      <c r="Z10" s="208"/>
      <c r="AA10" s="208"/>
      <c r="AB10" s="208"/>
      <c r="AC10" s="208"/>
      <c r="AD10" s="208"/>
      <c r="AE10" s="208"/>
      <c r="AF10" s="208"/>
      <c r="AG10" s="233"/>
      <c r="AH10" s="233"/>
      <c r="AI10" s="233"/>
      <c r="AJ10" s="233"/>
      <c r="AK10" s="233"/>
      <c r="AL10" s="234"/>
      <c r="AM10" s="50">
        <f t="shared" si="1"/>
        <v>0</v>
      </c>
      <c r="AN10" s="235" t="str">
        <f t="shared" si="15"/>
        <v xml:space="preserve"> </v>
      </c>
      <c r="AO10" s="207"/>
      <c r="AP10" s="208"/>
      <c r="AQ10" s="208"/>
      <c r="AR10" s="208"/>
      <c r="AS10" s="208"/>
      <c r="AT10" s="208"/>
      <c r="AU10" s="208"/>
      <c r="AV10" s="208"/>
      <c r="AW10" s="208"/>
      <c r="AX10" s="208"/>
      <c r="AY10" s="233"/>
      <c r="AZ10" s="233"/>
      <c r="BA10" s="233"/>
      <c r="BB10" s="233"/>
      <c r="BC10" s="233"/>
      <c r="BD10" s="50">
        <f t="shared" si="2"/>
        <v>0</v>
      </c>
      <c r="BE10" s="207"/>
      <c r="BF10" s="208"/>
      <c r="BG10" s="208"/>
      <c r="BH10" s="208"/>
      <c r="BI10" s="208"/>
      <c r="BJ10" s="208"/>
      <c r="BK10" s="208"/>
      <c r="BL10" s="208"/>
      <c r="BM10" s="208"/>
      <c r="BN10" s="208"/>
      <c r="BO10" s="233"/>
      <c r="BP10" s="233"/>
      <c r="BQ10" s="233"/>
      <c r="BR10" s="233"/>
      <c r="BS10" s="233"/>
      <c r="BT10" s="233"/>
      <c r="BU10" s="233"/>
      <c r="BV10" s="234"/>
      <c r="BW10" s="50">
        <f t="shared" si="3"/>
        <v>0</v>
      </c>
      <c r="BX10" s="50" t="str">
        <f t="shared" si="16"/>
        <v xml:space="preserve"> </v>
      </c>
      <c r="BY10" s="216" t="str">
        <f t="shared" si="4"/>
        <v/>
      </c>
      <c r="BZ10" s="219" t="str">
        <f t="shared" si="7"/>
        <v/>
      </c>
      <c r="CA10" s="217" t="str">
        <f t="shared" si="8"/>
        <v/>
      </c>
      <c r="CB10" s="229" t="str">
        <f t="shared" si="9"/>
        <v xml:space="preserve"> </v>
      </c>
      <c r="CC10" s="207"/>
      <c r="CD10" s="208"/>
      <c r="CE10" s="208"/>
      <c r="CF10" s="208"/>
      <c r="CG10" s="208"/>
      <c r="CH10" s="208"/>
      <c r="CI10" s="208"/>
      <c r="CJ10" s="234"/>
      <c r="CK10" s="204">
        <f t="shared" si="10"/>
        <v>0</v>
      </c>
      <c r="CL10" s="230" t="str">
        <f t="shared" si="5"/>
        <v xml:space="preserve"> </v>
      </c>
      <c r="CM10" s="207"/>
      <c r="CN10" s="208"/>
      <c r="CO10" s="208"/>
      <c r="CP10" s="208"/>
      <c r="CQ10" s="234"/>
      <c r="CR10" s="204">
        <f t="shared" si="11"/>
        <v>0</v>
      </c>
      <c r="CS10" s="230" t="str">
        <f t="shared" si="12"/>
        <v xml:space="preserve"> </v>
      </c>
      <c r="CT10" s="207"/>
      <c r="CU10" s="208"/>
      <c r="CV10" s="207"/>
      <c r="CW10" s="208"/>
      <c r="CX10" s="207"/>
      <c r="CY10" s="204">
        <f t="shared" si="13"/>
        <v>0</v>
      </c>
      <c r="CZ10" s="236" t="str">
        <f t="shared" si="6"/>
        <v xml:space="preserve"> </v>
      </c>
      <c r="DA10" s="70"/>
      <c r="DB10" s="70"/>
      <c r="DC10" s="64"/>
      <c r="DD10" s="70"/>
      <c r="DE10" s="70"/>
      <c r="DF10" s="70"/>
      <c r="DG10" s="64"/>
      <c r="DH10" s="70"/>
      <c r="DI10" s="70"/>
      <c r="DJ10" s="71"/>
      <c r="DK10" s="72"/>
    </row>
    <row r="11" spans="1:115" ht="16.5" customHeight="1" x14ac:dyDescent="0.25">
      <c r="A11" s="46"/>
      <c r="B11" s="47"/>
      <c r="C11" s="456"/>
      <c r="D11" s="57"/>
      <c r="E11" s="48" t="str">
        <f t="shared" si="14"/>
        <v xml:space="preserve"> </v>
      </c>
      <c r="F11" s="211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8"/>
      <c r="R11" s="208"/>
      <c r="S11" s="233"/>
      <c r="T11" s="233"/>
      <c r="U11" s="234"/>
      <c r="V11" s="49">
        <f t="shared" si="0"/>
        <v>0</v>
      </c>
      <c r="W11" s="207"/>
      <c r="X11" s="208"/>
      <c r="Y11" s="208"/>
      <c r="Z11" s="208"/>
      <c r="AA11" s="208"/>
      <c r="AB11" s="208"/>
      <c r="AC11" s="208"/>
      <c r="AD11" s="208"/>
      <c r="AE11" s="208"/>
      <c r="AF11" s="208"/>
      <c r="AG11" s="233"/>
      <c r="AH11" s="233"/>
      <c r="AI11" s="233"/>
      <c r="AJ11" s="233"/>
      <c r="AK11" s="233"/>
      <c r="AL11" s="234"/>
      <c r="AM11" s="50">
        <f t="shared" si="1"/>
        <v>0</v>
      </c>
      <c r="AN11" s="235" t="str">
        <f t="shared" si="15"/>
        <v xml:space="preserve"> </v>
      </c>
      <c r="AO11" s="207"/>
      <c r="AP11" s="208"/>
      <c r="AQ11" s="208"/>
      <c r="AR11" s="208"/>
      <c r="AS11" s="208"/>
      <c r="AT11" s="208"/>
      <c r="AU11" s="208"/>
      <c r="AV11" s="208"/>
      <c r="AW11" s="208"/>
      <c r="AX11" s="208"/>
      <c r="AY11" s="233"/>
      <c r="AZ11" s="233"/>
      <c r="BA11" s="233"/>
      <c r="BB11" s="233"/>
      <c r="BC11" s="233"/>
      <c r="BD11" s="50">
        <f t="shared" si="2"/>
        <v>0</v>
      </c>
      <c r="BE11" s="207"/>
      <c r="BF11" s="208"/>
      <c r="BG11" s="208"/>
      <c r="BH11" s="208"/>
      <c r="BI11" s="208"/>
      <c r="BJ11" s="208"/>
      <c r="BK11" s="208"/>
      <c r="BL11" s="208"/>
      <c r="BM11" s="208"/>
      <c r="BN11" s="208"/>
      <c r="BO11" s="233"/>
      <c r="BP11" s="233"/>
      <c r="BQ11" s="233"/>
      <c r="BR11" s="233"/>
      <c r="BS11" s="233"/>
      <c r="BT11" s="233"/>
      <c r="BU11" s="233"/>
      <c r="BV11" s="234"/>
      <c r="BW11" s="50">
        <f t="shared" si="3"/>
        <v>0</v>
      </c>
      <c r="BX11" s="50" t="str">
        <f t="shared" si="16"/>
        <v xml:space="preserve"> </v>
      </c>
      <c r="BY11" s="216" t="str">
        <f t="shared" si="4"/>
        <v/>
      </c>
      <c r="BZ11" s="219" t="str">
        <f t="shared" si="7"/>
        <v/>
      </c>
      <c r="CA11" s="217" t="str">
        <f t="shared" si="8"/>
        <v/>
      </c>
      <c r="CB11" s="229" t="str">
        <f t="shared" si="9"/>
        <v xml:space="preserve"> </v>
      </c>
      <c r="CC11" s="207"/>
      <c r="CD11" s="208"/>
      <c r="CE11" s="208"/>
      <c r="CF11" s="208"/>
      <c r="CG11" s="208"/>
      <c r="CH11" s="208"/>
      <c r="CI11" s="208"/>
      <c r="CJ11" s="234"/>
      <c r="CK11" s="204">
        <f t="shared" si="10"/>
        <v>0</v>
      </c>
      <c r="CL11" s="230" t="str">
        <f t="shared" si="5"/>
        <v xml:space="preserve"> </v>
      </c>
      <c r="CM11" s="207"/>
      <c r="CN11" s="208"/>
      <c r="CO11" s="208"/>
      <c r="CP11" s="208"/>
      <c r="CQ11" s="234"/>
      <c r="CR11" s="204">
        <f t="shared" si="11"/>
        <v>0</v>
      </c>
      <c r="CS11" s="230" t="str">
        <f t="shared" si="12"/>
        <v xml:space="preserve"> </v>
      </c>
      <c r="CT11" s="207"/>
      <c r="CU11" s="208"/>
      <c r="CV11" s="207"/>
      <c r="CW11" s="208"/>
      <c r="CX11" s="207"/>
      <c r="CY11" s="204">
        <f t="shared" si="13"/>
        <v>0</v>
      </c>
      <c r="CZ11" s="236" t="str">
        <f t="shared" si="6"/>
        <v xml:space="preserve"> </v>
      </c>
      <c r="DA11" s="70"/>
      <c r="DB11" s="70"/>
      <c r="DC11" s="64"/>
      <c r="DD11" s="70"/>
      <c r="DE11" s="70"/>
      <c r="DF11" s="70"/>
      <c r="DG11" s="64"/>
      <c r="DH11" s="70"/>
      <c r="DI11" s="70"/>
      <c r="DJ11" s="71"/>
      <c r="DK11" s="72"/>
    </row>
    <row r="12" spans="1:115" ht="16.5" customHeight="1" x14ac:dyDescent="0.25">
      <c r="A12" s="46"/>
      <c r="B12" s="47"/>
      <c r="C12" s="456"/>
      <c r="D12" s="57"/>
      <c r="E12" s="48" t="str">
        <f t="shared" si="14"/>
        <v xml:space="preserve"> </v>
      </c>
      <c r="F12" s="211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8"/>
      <c r="R12" s="208"/>
      <c r="S12" s="233"/>
      <c r="T12" s="233"/>
      <c r="U12" s="234"/>
      <c r="V12" s="49">
        <f t="shared" si="0"/>
        <v>0</v>
      </c>
      <c r="W12" s="207"/>
      <c r="X12" s="208"/>
      <c r="Y12" s="208"/>
      <c r="Z12" s="208"/>
      <c r="AA12" s="208"/>
      <c r="AB12" s="208"/>
      <c r="AC12" s="208"/>
      <c r="AD12" s="208"/>
      <c r="AE12" s="208"/>
      <c r="AF12" s="208"/>
      <c r="AG12" s="233"/>
      <c r="AH12" s="233"/>
      <c r="AI12" s="233"/>
      <c r="AJ12" s="233"/>
      <c r="AK12" s="233"/>
      <c r="AL12" s="234"/>
      <c r="AM12" s="50">
        <f t="shared" si="1"/>
        <v>0</v>
      </c>
      <c r="AN12" s="235" t="str">
        <f t="shared" si="15"/>
        <v xml:space="preserve"> </v>
      </c>
      <c r="AO12" s="207"/>
      <c r="AP12" s="208"/>
      <c r="AQ12" s="208"/>
      <c r="AR12" s="208"/>
      <c r="AS12" s="208"/>
      <c r="AT12" s="208"/>
      <c r="AU12" s="208"/>
      <c r="AV12" s="208"/>
      <c r="AW12" s="208"/>
      <c r="AX12" s="208"/>
      <c r="AY12" s="233"/>
      <c r="AZ12" s="233"/>
      <c r="BA12" s="233"/>
      <c r="BB12" s="233"/>
      <c r="BC12" s="233"/>
      <c r="BD12" s="50">
        <f t="shared" si="2"/>
        <v>0</v>
      </c>
      <c r="BE12" s="207"/>
      <c r="BF12" s="208"/>
      <c r="BG12" s="208"/>
      <c r="BH12" s="208"/>
      <c r="BI12" s="208"/>
      <c r="BJ12" s="208"/>
      <c r="BK12" s="208"/>
      <c r="BL12" s="208"/>
      <c r="BM12" s="208"/>
      <c r="BN12" s="208"/>
      <c r="BO12" s="233"/>
      <c r="BP12" s="233"/>
      <c r="BQ12" s="233"/>
      <c r="BR12" s="233"/>
      <c r="BS12" s="233"/>
      <c r="BT12" s="233"/>
      <c r="BU12" s="233"/>
      <c r="BV12" s="234"/>
      <c r="BW12" s="50">
        <f t="shared" si="3"/>
        <v>0</v>
      </c>
      <c r="BX12" s="50" t="str">
        <f t="shared" si="16"/>
        <v xml:space="preserve"> </v>
      </c>
      <c r="BY12" s="216" t="str">
        <f t="shared" si="4"/>
        <v/>
      </c>
      <c r="BZ12" s="219" t="str">
        <f t="shared" si="7"/>
        <v/>
      </c>
      <c r="CA12" s="217" t="str">
        <f t="shared" si="8"/>
        <v/>
      </c>
      <c r="CB12" s="229" t="str">
        <f t="shared" si="9"/>
        <v xml:space="preserve"> </v>
      </c>
      <c r="CC12" s="207"/>
      <c r="CD12" s="208"/>
      <c r="CE12" s="208"/>
      <c r="CF12" s="208"/>
      <c r="CG12" s="208"/>
      <c r="CH12" s="208"/>
      <c r="CI12" s="208"/>
      <c r="CJ12" s="234"/>
      <c r="CK12" s="204">
        <f t="shared" si="10"/>
        <v>0</v>
      </c>
      <c r="CL12" s="230" t="str">
        <f t="shared" si="5"/>
        <v xml:space="preserve"> </v>
      </c>
      <c r="CM12" s="207"/>
      <c r="CN12" s="208"/>
      <c r="CO12" s="208"/>
      <c r="CP12" s="208"/>
      <c r="CQ12" s="234"/>
      <c r="CR12" s="204">
        <f t="shared" si="11"/>
        <v>0</v>
      </c>
      <c r="CS12" s="230" t="str">
        <f t="shared" si="12"/>
        <v xml:space="preserve"> </v>
      </c>
      <c r="CT12" s="207"/>
      <c r="CU12" s="208"/>
      <c r="CV12" s="207"/>
      <c r="CW12" s="208"/>
      <c r="CX12" s="207"/>
      <c r="CY12" s="204">
        <f t="shared" si="13"/>
        <v>0</v>
      </c>
      <c r="CZ12" s="236" t="str">
        <f t="shared" si="6"/>
        <v xml:space="preserve"> </v>
      </c>
      <c r="DA12" s="70"/>
      <c r="DB12" s="70"/>
      <c r="DC12" s="64"/>
      <c r="DD12" s="70"/>
      <c r="DE12" s="70"/>
      <c r="DF12" s="70"/>
      <c r="DG12" s="64"/>
      <c r="DH12" s="70"/>
      <c r="DI12" s="70"/>
      <c r="DJ12" s="71"/>
      <c r="DK12" s="72"/>
    </row>
    <row r="13" spans="1:115" ht="16.5" customHeight="1" x14ac:dyDescent="0.25">
      <c r="A13" s="46"/>
      <c r="B13" s="47"/>
      <c r="C13" s="456"/>
      <c r="D13" s="57"/>
      <c r="E13" s="48" t="str">
        <f t="shared" si="14"/>
        <v xml:space="preserve"> </v>
      </c>
      <c r="F13" s="211"/>
      <c r="G13" s="208"/>
      <c r="H13" s="208"/>
      <c r="I13" s="208"/>
      <c r="J13" s="208"/>
      <c r="K13" s="208"/>
      <c r="L13" s="208"/>
      <c r="M13" s="208"/>
      <c r="N13" s="208"/>
      <c r="O13" s="208"/>
      <c r="P13" s="208"/>
      <c r="Q13" s="208"/>
      <c r="R13" s="208"/>
      <c r="S13" s="233"/>
      <c r="T13" s="233"/>
      <c r="U13" s="234"/>
      <c r="V13" s="49">
        <f t="shared" si="0"/>
        <v>0</v>
      </c>
      <c r="W13" s="207"/>
      <c r="X13" s="208"/>
      <c r="Y13" s="208"/>
      <c r="Z13" s="208"/>
      <c r="AA13" s="208"/>
      <c r="AB13" s="208"/>
      <c r="AC13" s="208"/>
      <c r="AD13" s="208"/>
      <c r="AE13" s="208"/>
      <c r="AF13" s="208"/>
      <c r="AG13" s="233"/>
      <c r="AH13" s="233"/>
      <c r="AI13" s="233"/>
      <c r="AJ13" s="233"/>
      <c r="AK13" s="233"/>
      <c r="AL13" s="234"/>
      <c r="AM13" s="50">
        <f t="shared" si="1"/>
        <v>0</v>
      </c>
      <c r="AN13" s="235" t="str">
        <f t="shared" si="15"/>
        <v xml:space="preserve"> </v>
      </c>
      <c r="AO13" s="207"/>
      <c r="AP13" s="208"/>
      <c r="AQ13" s="208"/>
      <c r="AR13" s="208"/>
      <c r="AS13" s="208"/>
      <c r="AT13" s="208"/>
      <c r="AU13" s="208"/>
      <c r="AV13" s="208"/>
      <c r="AW13" s="208"/>
      <c r="AX13" s="208"/>
      <c r="AY13" s="233"/>
      <c r="AZ13" s="233"/>
      <c r="BA13" s="233"/>
      <c r="BB13" s="233"/>
      <c r="BC13" s="233"/>
      <c r="BD13" s="50">
        <f t="shared" si="2"/>
        <v>0</v>
      </c>
      <c r="BE13" s="207"/>
      <c r="BF13" s="208"/>
      <c r="BG13" s="208"/>
      <c r="BH13" s="208"/>
      <c r="BI13" s="208"/>
      <c r="BJ13" s="208"/>
      <c r="BK13" s="208"/>
      <c r="BL13" s="208"/>
      <c r="BM13" s="208"/>
      <c r="BN13" s="208"/>
      <c r="BO13" s="233"/>
      <c r="BP13" s="233"/>
      <c r="BQ13" s="233"/>
      <c r="BR13" s="233"/>
      <c r="BS13" s="233"/>
      <c r="BT13" s="233"/>
      <c r="BU13" s="233"/>
      <c r="BV13" s="234"/>
      <c r="BW13" s="50">
        <f t="shared" si="3"/>
        <v>0</v>
      </c>
      <c r="BX13" s="50" t="str">
        <f t="shared" si="16"/>
        <v xml:space="preserve"> </v>
      </c>
      <c r="BY13" s="216" t="str">
        <f t="shared" si="4"/>
        <v/>
      </c>
      <c r="BZ13" s="219" t="str">
        <f t="shared" si="7"/>
        <v/>
      </c>
      <c r="CA13" s="217" t="str">
        <f t="shared" si="8"/>
        <v/>
      </c>
      <c r="CB13" s="229" t="str">
        <f t="shared" si="9"/>
        <v xml:space="preserve"> </v>
      </c>
      <c r="CC13" s="207"/>
      <c r="CD13" s="208"/>
      <c r="CE13" s="208"/>
      <c r="CF13" s="208"/>
      <c r="CG13" s="208"/>
      <c r="CH13" s="208"/>
      <c r="CI13" s="208"/>
      <c r="CJ13" s="234"/>
      <c r="CK13" s="204">
        <f t="shared" si="10"/>
        <v>0</v>
      </c>
      <c r="CL13" s="230" t="str">
        <f t="shared" si="5"/>
        <v xml:space="preserve"> </v>
      </c>
      <c r="CM13" s="207"/>
      <c r="CN13" s="208"/>
      <c r="CO13" s="208"/>
      <c r="CP13" s="208"/>
      <c r="CQ13" s="234"/>
      <c r="CR13" s="204">
        <f t="shared" si="11"/>
        <v>0</v>
      </c>
      <c r="CS13" s="230" t="str">
        <f t="shared" si="12"/>
        <v xml:space="preserve"> </v>
      </c>
      <c r="CT13" s="207"/>
      <c r="CU13" s="208"/>
      <c r="CV13" s="207"/>
      <c r="CW13" s="208"/>
      <c r="CX13" s="207"/>
      <c r="CY13" s="204">
        <f t="shared" si="13"/>
        <v>0</v>
      </c>
      <c r="CZ13" s="236" t="str">
        <f t="shared" si="6"/>
        <v xml:space="preserve"> </v>
      </c>
      <c r="DA13" s="70"/>
      <c r="DB13" s="70"/>
      <c r="DC13" s="64"/>
      <c r="DD13" s="70"/>
      <c r="DE13" s="70"/>
      <c r="DF13" s="70"/>
      <c r="DG13" s="64"/>
      <c r="DH13" s="70"/>
      <c r="DI13" s="70"/>
      <c r="DJ13" s="71"/>
      <c r="DK13" s="72"/>
    </row>
    <row r="14" spans="1:115" ht="16.5" customHeight="1" x14ac:dyDescent="0.25">
      <c r="A14" s="46"/>
      <c r="B14" s="47"/>
      <c r="C14" s="208"/>
      <c r="D14" s="57"/>
      <c r="E14" s="48" t="str">
        <f t="shared" si="14"/>
        <v xml:space="preserve"> </v>
      </c>
      <c r="F14" s="211"/>
      <c r="G14" s="208"/>
      <c r="H14" s="208"/>
      <c r="I14" s="208"/>
      <c r="J14" s="208"/>
      <c r="K14" s="208"/>
      <c r="L14" s="208"/>
      <c r="M14" s="208"/>
      <c r="N14" s="208"/>
      <c r="O14" s="208"/>
      <c r="P14" s="208"/>
      <c r="Q14" s="208"/>
      <c r="R14" s="208"/>
      <c r="S14" s="233"/>
      <c r="T14" s="233"/>
      <c r="U14" s="234"/>
      <c r="V14" s="49">
        <f t="shared" si="0"/>
        <v>0</v>
      </c>
      <c r="W14" s="207"/>
      <c r="X14" s="208"/>
      <c r="Y14" s="208"/>
      <c r="Z14" s="208"/>
      <c r="AA14" s="208"/>
      <c r="AB14" s="208"/>
      <c r="AC14" s="208"/>
      <c r="AD14" s="208"/>
      <c r="AE14" s="208"/>
      <c r="AF14" s="208"/>
      <c r="AG14" s="233"/>
      <c r="AH14" s="233"/>
      <c r="AI14" s="233"/>
      <c r="AJ14" s="233"/>
      <c r="AK14" s="233"/>
      <c r="AL14" s="234"/>
      <c r="AM14" s="50">
        <f t="shared" si="1"/>
        <v>0</v>
      </c>
      <c r="AN14" s="235" t="str">
        <f t="shared" si="15"/>
        <v xml:space="preserve"> </v>
      </c>
      <c r="AO14" s="207"/>
      <c r="AP14" s="208"/>
      <c r="AQ14" s="208"/>
      <c r="AR14" s="208"/>
      <c r="AS14" s="208"/>
      <c r="AT14" s="208"/>
      <c r="AU14" s="208"/>
      <c r="AV14" s="208"/>
      <c r="AW14" s="208"/>
      <c r="AX14" s="208"/>
      <c r="AY14" s="233"/>
      <c r="AZ14" s="233"/>
      <c r="BA14" s="233"/>
      <c r="BB14" s="233"/>
      <c r="BC14" s="233"/>
      <c r="BD14" s="50">
        <f t="shared" si="2"/>
        <v>0</v>
      </c>
      <c r="BE14" s="207"/>
      <c r="BF14" s="208"/>
      <c r="BG14" s="208"/>
      <c r="BH14" s="208"/>
      <c r="BI14" s="208"/>
      <c r="BJ14" s="208"/>
      <c r="BK14" s="208"/>
      <c r="BL14" s="208"/>
      <c r="BM14" s="208"/>
      <c r="BN14" s="208"/>
      <c r="BO14" s="233"/>
      <c r="BP14" s="233"/>
      <c r="BQ14" s="233"/>
      <c r="BR14" s="233"/>
      <c r="BS14" s="233"/>
      <c r="BT14" s="233"/>
      <c r="BU14" s="233"/>
      <c r="BV14" s="234"/>
      <c r="BW14" s="50">
        <f t="shared" si="3"/>
        <v>0</v>
      </c>
      <c r="BX14" s="50" t="str">
        <f t="shared" si="16"/>
        <v xml:space="preserve"> </v>
      </c>
      <c r="BY14" s="216" t="str">
        <f t="shared" si="4"/>
        <v/>
      </c>
      <c r="BZ14" s="219" t="str">
        <f t="shared" si="7"/>
        <v/>
      </c>
      <c r="CA14" s="217" t="str">
        <f t="shared" si="8"/>
        <v/>
      </c>
      <c r="CB14" s="229" t="str">
        <f t="shared" si="9"/>
        <v xml:space="preserve"> </v>
      </c>
      <c r="CC14" s="207"/>
      <c r="CD14" s="208"/>
      <c r="CE14" s="208"/>
      <c r="CF14" s="208"/>
      <c r="CG14" s="208"/>
      <c r="CH14" s="208"/>
      <c r="CI14" s="208"/>
      <c r="CJ14" s="234"/>
      <c r="CK14" s="204">
        <f t="shared" si="10"/>
        <v>0</v>
      </c>
      <c r="CL14" s="230" t="str">
        <f t="shared" si="5"/>
        <v xml:space="preserve"> </v>
      </c>
      <c r="CM14" s="207"/>
      <c r="CN14" s="208"/>
      <c r="CO14" s="208"/>
      <c r="CP14" s="208"/>
      <c r="CQ14" s="234"/>
      <c r="CR14" s="204">
        <f t="shared" si="11"/>
        <v>0</v>
      </c>
      <c r="CS14" s="230" t="str">
        <f t="shared" si="12"/>
        <v xml:space="preserve"> </v>
      </c>
      <c r="CT14" s="207"/>
      <c r="CU14" s="208"/>
      <c r="CV14" s="207"/>
      <c r="CW14" s="208"/>
      <c r="CX14" s="207"/>
      <c r="CY14" s="204">
        <f t="shared" si="13"/>
        <v>0</v>
      </c>
      <c r="CZ14" s="236" t="str">
        <f t="shared" si="6"/>
        <v xml:space="preserve"> </v>
      </c>
      <c r="DA14" s="70"/>
      <c r="DB14" s="70"/>
      <c r="DC14" s="64"/>
      <c r="DD14" s="70"/>
      <c r="DE14" s="70"/>
      <c r="DF14" s="70"/>
      <c r="DG14" s="64"/>
      <c r="DH14" s="70"/>
      <c r="DI14" s="70"/>
      <c r="DJ14" s="71"/>
      <c r="DK14" s="72"/>
    </row>
    <row r="15" spans="1:115" ht="16.5" customHeight="1" x14ac:dyDescent="0.25">
      <c r="A15" s="46"/>
      <c r="B15" s="47"/>
      <c r="C15" s="456"/>
      <c r="D15" s="57"/>
      <c r="E15" s="48" t="str">
        <f t="shared" si="14"/>
        <v xml:space="preserve"> </v>
      </c>
      <c r="F15" s="211"/>
      <c r="G15" s="208"/>
      <c r="H15" s="208"/>
      <c r="I15" s="208"/>
      <c r="J15" s="208"/>
      <c r="K15" s="208"/>
      <c r="L15" s="208"/>
      <c r="M15" s="208"/>
      <c r="N15" s="208"/>
      <c r="O15" s="208"/>
      <c r="P15" s="208"/>
      <c r="Q15" s="208"/>
      <c r="R15" s="208"/>
      <c r="S15" s="233"/>
      <c r="T15" s="233"/>
      <c r="U15" s="234"/>
      <c r="V15" s="49">
        <f t="shared" si="0"/>
        <v>0</v>
      </c>
      <c r="W15" s="207"/>
      <c r="X15" s="208"/>
      <c r="Y15" s="208"/>
      <c r="Z15" s="208"/>
      <c r="AA15" s="208"/>
      <c r="AB15" s="208"/>
      <c r="AC15" s="208"/>
      <c r="AD15" s="208"/>
      <c r="AE15" s="208"/>
      <c r="AF15" s="208"/>
      <c r="AG15" s="233"/>
      <c r="AH15" s="233"/>
      <c r="AI15" s="233"/>
      <c r="AJ15" s="233"/>
      <c r="AK15" s="233"/>
      <c r="AL15" s="234"/>
      <c r="AM15" s="50">
        <f t="shared" si="1"/>
        <v>0</v>
      </c>
      <c r="AN15" s="235" t="str">
        <f t="shared" si="15"/>
        <v xml:space="preserve"> </v>
      </c>
      <c r="AO15" s="207"/>
      <c r="AP15" s="208"/>
      <c r="AQ15" s="208"/>
      <c r="AR15" s="208"/>
      <c r="AS15" s="208"/>
      <c r="AT15" s="208"/>
      <c r="AU15" s="208"/>
      <c r="AV15" s="208"/>
      <c r="AW15" s="208"/>
      <c r="AX15" s="208"/>
      <c r="AY15" s="233"/>
      <c r="AZ15" s="233"/>
      <c r="BA15" s="233"/>
      <c r="BB15" s="233"/>
      <c r="BC15" s="233"/>
      <c r="BD15" s="50">
        <f t="shared" si="2"/>
        <v>0</v>
      </c>
      <c r="BE15" s="207"/>
      <c r="BF15" s="208"/>
      <c r="BG15" s="208"/>
      <c r="BH15" s="208"/>
      <c r="BI15" s="208"/>
      <c r="BJ15" s="208"/>
      <c r="BK15" s="208"/>
      <c r="BL15" s="208"/>
      <c r="BM15" s="208"/>
      <c r="BN15" s="208"/>
      <c r="BO15" s="233"/>
      <c r="BP15" s="233"/>
      <c r="BQ15" s="233"/>
      <c r="BR15" s="233"/>
      <c r="BS15" s="233"/>
      <c r="BT15" s="233"/>
      <c r="BU15" s="233"/>
      <c r="BV15" s="234"/>
      <c r="BW15" s="50">
        <f t="shared" si="3"/>
        <v>0</v>
      </c>
      <c r="BX15" s="50" t="str">
        <f t="shared" si="16"/>
        <v xml:space="preserve"> </v>
      </c>
      <c r="BY15" s="216" t="str">
        <f t="shared" si="4"/>
        <v/>
      </c>
      <c r="BZ15" s="219" t="str">
        <f t="shared" si="7"/>
        <v/>
      </c>
      <c r="CA15" s="217" t="str">
        <f t="shared" si="8"/>
        <v/>
      </c>
      <c r="CB15" s="229" t="str">
        <f t="shared" si="9"/>
        <v xml:space="preserve"> </v>
      </c>
      <c r="CC15" s="207"/>
      <c r="CD15" s="208"/>
      <c r="CE15" s="208"/>
      <c r="CF15" s="208"/>
      <c r="CG15" s="208"/>
      <c r="CH15" s="208"/>
      <c r="CI15" s="208"/>
      <c r="CJ15" s="234"/>
      <c r="CK15" s="204">
        <f t="shared" si="10"/>
        <v>0</v>
      </c>
      <c r="CL15" s="230" t="str">
        <f t="shared" si="5"/>
        <v xml:space="preserve"> </v>
      </c>
      <c r="CM15" s="207"/>
      <c r="CN15" s="208"/>
      <c r="CO15" s="208"/>
      <c r="CP15" s="208"/>
      <c r="CQ15" s="234"/>
      <c r="CR15" s="204">
        <f t="shared" si="11"/>
        <v>0</v>
      </c>
      <c r="CS15" s="230" t="str">
        <f t="shared" si="12"/>
        <v xml:space="preserve"> </v>
      </c>
      <c r="CT15" s="207"/>
      <c r="CU15" s="208"/>
      <c r="CV15" s="207"/>
      <c r="CW15" s="208"/>
      <c r="CX15" s="207"/>
      <c r="CY15" s="204">
        <f t="shared" si="13"/>
        <v>0</v>
      </c>
      <c r="CZ15" s="236" t="str">
        <f t="shared" si="6"/>
        <v xml:space="preserve"> </v>
      </c>
      <c r="DA15" s="70"/>
      <c r="DB15" s="70"/>
      <c r="DC15" s="64"/>
      <c r="DD15" s="70"/>
      <c r="DE15" s="70"/>
      <c r="DF15" s="70"/>
      <c r="DG15" s="64"/>
      <c r="DH15" s="70"/>
      <c r="DI15" s="70"/>
      <c r="DJ15" s="71"/>
      <c r="DK15" s="72"/>
    </row>
    <row r="16" spans="1:115" ht="16.5" customHeight="1" x14ac:dyDescent="0.25">
      <c r="A16" s="46"/>
      <c r="B16" s="47"/>
      <c r="C16" s="456"/>
      <c r="D16" s="57"/>
      <c r="E16" s="48" t="str">
        <f t="shared" si="14"/>
        <v xml:space="preserve"> </v>
      </c>
      <c r="F16" s="211"/>
      <c r="G16" s="208"/>
      <c r="H16" s="208"/>
      <c r="I16" s="208"/>
      <c r="J16" s="208"/>
      <c r="K16" s="208"/>
      <c r="L16" s="208"/>
      <c r="M16" s="208"/>
      <c r="N16" s="208"/>
      <c r="O16" s="208"/>
      <c r="P16" s="208"/>
      <c r="Q16" s="208"/>
      <c r="R16" s="208"/>
      <c r="S16" s="233"/>
      <c r="T16" s="233"/>
      <c r="U16" s="234"/>
      <c r="V16" s="49">
        <f t="shared" si="0"/>
        <v>0</v>
      </c>
      <c r="W16" s="207"/>
      <c r="X16" s="208"/>
      <c r="Y16" s="208"/>
      <c r="Z16" s="208"/>
      <c r="AA16" s="208"/>
      <c r="AB16" s="208"/>
      <c r="AC16" s="208"/>
      <c r="AD16" s="208"/>
      <c r="AE16" s="208"/>
      <c r="AF16" s="208"/>
      <c r="AG16" s="233"/>
      <c r="AH16" s="233"/>
      <c r="AI16" s="233"/>
      <c r="AJ16" s="233"/>
      <c r="AK16" s="233"/>
      <c r="AL16" s="234"/>
      <c r="AM16" s="50">
        <f t="shared" si="1"/>
        <v>0</v>
      </c>
      <c r="AN16" s="235" t="str">
        <f t="shared" si="15"/>
        <v xml:space="preserve"> </v>
      </c>
      <c r="AO16" s="207"/>
      <c r="AP16" s="208"/>
      <c r="AQ16" s="208"/>
      <c r="AR16" s="208"/>
      <c r="AS16" s="208"/>
      <c r="AT16" s="208"/>
      <c r="AU16" s="208"/>
      <c r="AV16" s="208"/>
      <c r="AW16" s="208"/>
      <c r="AX16" s="208"/>
      <c r="AY16" s="233"/>
      <c r="AZ16" s="233"/>
      <c r="BA16" s="233"/>
      <c r="BB16" s="233"/>
      <c r="BC16" s="233"/>
      <c r="BD16" s="50">
        <f t="shared" si="2"/>
        <v>0</v>
      </c>
      <c r="BE16" s="207"/>
      <c r="BF16" s="208"/>
      <c r="BG16" s="208"/>
      <c r="BH16" s="208"/>
      <c r="BI16" s="208"/>
      <c r="BJ16" s="208"/>
      <c r="BK16" s="208"/>
      <c r="BL16" s="208"/>
      <c r="BM16" s="208"/>
      <c r="BN16" s="208"/>
      <c r="BO16" s="233"/>
      <c r="BP16" s="233"/>
      <c r="BQ16" s="233"/>
      <c r="BR16" s="233"/>
      <c r="BS16" s="233"/>
      <c r="BT16" s="233"/>
      <c r="BU16" s="233"/>
      <c r="BV16" s="234"/>
      <c r="BW16" s="50">
        <f t="shared" si="3"/>
        <v>0</v>
      </c>
      <c r="BX16" s="50" t="str">
        <f t="shared" si="16"/>
        <v xml:space="preserve"> </v>
      </c>
      <c r="BY16" s="218" t="str">
        <f t="shared" si="4"/>
        <v/>
      </c>
      <c r="BZ16" s="219" t="str">
        <f t="shared" si="7"/>
        <v/>
      </c>
      <c r="CA16" s="217" t="str">
        <f t="shared" si="8"/>
        <v/>
      </c>
      <c r="CB16" s="229" t="str">
        <f t="shared" si="9"/>
        <v xml:space="preserve"> </v>
      </c>
      <c r="CC16" s="207"/>
      <c r="CD16" s="208"/>
      <c r="CE16" s="208"/>
      <c r="CF16" s="208"/>
      <c r="CG16" s="208"/>
      <c r="CH16" s="208"/>
      <c r="CI16" s="208"/>
      <c r="CJ16" s="234"/>
      <c r="CK16" s="204">
        <f t="shared" si="10"/>
        <v>0</v>
      </c>
      <c r="CL16" s="230" t="str">
        <f t="shared" si="5"/>
        <v xml:space="preserve"> </v>
      </c>
      <c r="CM16" s="207"/>
      <c r="CN16" s="208"/>
      <c r="CO16" s="208"/>
      <c r="CP16" s="208"/>
      <c r="CQ16" s="234"/>
      <c r="CR16" s="204">
        <f t="shared" si="11"/>
        <v>0</v>
      </c>
      <c r="CS16" s="230" t="str">
        <f t="shared" si="12"/>
        <v xml:space="preserve"> </v>
      </c>
      <c r="CT16" s="207"/>
      <c r="CU16" s="208"/>
      <c r="CV16" s="207"/>
      <c r="CW16" s="208"/>
      <c r="CX16" s="207"/>
      <c r="CY16" s="204">
        <f t="shared" si="13"/>
        <v>0</v>
      </c>
      <c r="CZ16" s="236" t="str">
        <f t="shared" si="6"/>
        <v xml:space="preserve"> </v>
      </c>
      <c r="DA16" s="70"/>
      <c r="DB16" s="70"/>
      <c r="DC16" s="71"/>
      <c r="DD16" s="70"/>
      <c r="DE16" s="70"/>
      <c r="DF16" s="70"/>
      <c r="DG16" s="71"/>
      <c r="DH16" s="70"/>
      <c r="DI16" s="70"/>
      <c r="DJ16" s="71"/>
      <c r="DK16" s="72"/>
    </row>
    <row r="17" spans="1:115" ht="16.5" customHeight="1" x14ac:dyDescent="0.25">
      <c r="A17" s="46"/>
      <c r="B17" s="47"/>
      <c r="C17" s="456"/>
      <c r="D17" s="57"/>
      <c r="E17" s="48" t="str">
        <f t="shared" si="14"/>
        <v xml:space="preserve"> </v>
      </c>
      <c r="F17" s="211"/>
      <c r="G17" s="208"/>
      <c r="H17" s="208"/>
      <c r="I17" s="208"/>
      <c r="J17" s="208"/>
      <c r="K17" s="208"/>
      <c r="L17" s="208"/>
      <c r="M17" s="208"/>
      <c r="N17" s="208"/>
      <c r="O17" s="208"/>
      <c r="P17" s="208"/>
      <c r="Q17" s="208"/>
      <c r="R17" s="208"/>
      <c r="S17" s="233"/>
      <c r="T17" s="233"/>
      <c r="U17" s="234"/>
      <c r="V17" s="49">
        <f t="shared" si="0"/>
        <v>0</v>
      </c>
      <c r="W17" s="207"/>
      <c r="X17" s="208"/>
      <c r="Y17" s="208"/>
      <c r="Z17" s="208"/>
      <c r="AA17" s="208"/>
      <c r="AB17" s="208"/>
      <c r="AC17" s="208"/>
      <c r="AD17" s="208"/>
      <c r="AE17" s="208"/>
      <c r="AF17" s="208"/>
      <c r="AG17" s="233"/>
      <c r="AH17" s="233"/>
      <c r="AI17" s="233"/>
      <c r="AJ17" s="233"/>
      <c r="AK17" s="233"/>
      <c r="AL17" s="234"/>
      <c r="AM17" s="50">
        <f t="shared" si="1"/>
        <v>0</v>
      </c>
      <c r="AN17" s="235" t="str">
        <f t="shared" si="15"/>
        <v xml:space="preserve"> </v>
      </c>
      <c r="AO17" s="207"/>
      <c r="AP17" s="208"/>
      <c r="AQ17" s="208"/>
      <c r="AR17" s="208"/>
      <c r="AS17" s="208"/>
      <c r="AT17" s="208"/>
      <c r="AU17" s="208"/>
      <c r="AV17" s="208"/>
      <c r="AW17" s="208"/>
      <c r="AX17" s="208"/>
      <c r="AY17" s="233"/>
      <c r="AZ17" s="233"/>
      <c r="BA17" s="233"/>
      <c r="BB17" s="233"/>
      <c r="BC17" s="233"/>
      <c r="BD17" s="50">
        <f t="shared" si="2"/>
        <v>0</v>
      </c>
      <c r="BE17" s="207"/>
      <c r="BF17" s="208"/>
      <c r="BG17" s="208"/>
      <c r="BH17" s="208"/>
      <c r="BI17" s="208"/>
      <c r="BJ17" s="208"/>
      <c r="BK17" s="208"/>
      <c r="BL17" s="208"/>
      <c r="BM17" s="208"/>
      <c r="BN17" s="208"/>
      <c r="BO17" s="233"/>
      <c r="BP17" s="233"/>
      <c r="BQ17" s="233"/>
      <c r="BR17" s="233"/>
      <c r="BS17" s="233"/>
      <c r="BT17" s="233"/>
      <c r="BU17" s="233"/>
      <c r="BV17" s="234"/>
      <c r="BW17" s="50">
        <f t="shared" si="3"/>
        <v>0</v>
      </c>
      <c r="BX17" s="50" t="str">
        <f t="shared" si="16"/>
        <v xml:space="preserve"> </v>
      </c>
      <c r="BY17" s="216" t="str">
        <f t="shared" si="4"/>
        <v/>
      </c>
      <c r="BZ17" s="219" t="str">
        <f t="shared" si="7"/>
        <v/>
      </c>
      <c r="CA17" s="217" t="str">
        <f t="shared" si="8"/>
        <v/>
      </c>
      <c r="CB17" s="229" t="str">
        <f t="shared" si="9"/>
        <v xml:space="preserve"> </v>
      </c>
      <c r="CC17" s="207"/>
      <c r="CD17" s="208"/>
      <c r="CE17" s="208"/>
      <c r="CF17" s="208"/>
      <c r="CG17" s="208"/>
      <c r="CH17" s="208"/>
      <c r="CI17" s="208"/>
      <c r="CJ17" s="234"/>
      <c r="CK17" s="204">
        <f t="shared" si="10"/>
        <v>0</v>
      </c>
      <c r="CL17" s="230" t="str">
        <f t="shared" si="5"/>
        <v xml:space="preserve"> </v>
      </c>
      <c r="CM17" s="207"/>
      <c r="CN17" s="208"/>
      <c r="CO17" s="208"/>
      <c r="CP17" s="208"/>
      <c r="CQ17" s="234"/>
      <c r="CR17" s="204">
        <f t="shared" si="11"/>
        <v>0</v>
      </c>
      <c r="CS17" s="230" t="str">
        <f t="shared" si="12"/>
        <v xml:space="preserve"> </v>
      </c>
      <c r="CT17" s="207"/>
      <c r="CU17" s="208"/>
      <c r="CV17" s="207"/>
      <c r="CW17" s="208"/>
      <c r="CX17" s="207"/>
      <c r="CY17" s="204">
        <f t="shared" si="13"/>
        <v>0</v>
      </c>
      <c r="CZ17" s="236" t="str">
        <f t="shared" si="6"/>
        <v xml:space="preserve"> </v>
      </c>
      <c r="DA17" s="70"/>
      <c r="DB17" s="70"/>
      <c r="DC17" s="71"/>
      <c r="DD17" s="70"/>
      <c r="DE17" s="70"/>
      <c r="DF17" s="70"/>
      <c r="DG17" s="71"/>
      <c r="DH17" s="70"/>
      <c r="DI17" s="70"/>
      <c r="DJ17" s="71"/>
      <c r="DK17" s="72"/>
    </row>
    <row r="18" spans="1:115" ht="16.5" customHeight="1" x14ac:dyDescent="0.25">
      <c r="A18" s="46"/>
      <c r="B18" s="47"/>
      <c r="C18" s="456"/>
      <c r="D18" s="57"/>
      <c r="E18" s="48" t="str">
        <f t="shared" si="14"/>
        <v xml:space="preserve"> </v>
      </c>
      <c r="F18" s="211"/>
      <c r="G18" s="208"/>
      <c r="H18" s="208"/>
      <c r="I18" s="208"/>
      <c r="J18" s="208"/>
      <c r="K18" s="208"/>
      <c r="L18" s="208"/>
      <c r="M18" s="208"/>
      <c r="N18" s="208"/>
      <c r="O18" s="208"/>
      <c r="P18" s="208"/>
      <c r="Q18" s="208"/>
      <c r="R18" s="208"/>
      <c r="S18" s="233"/>
      <c r="T18" s="233"/>
      <c r="U18" s="234"/>
      <c r="V18" s="49">
        <f t="shared" si="0"/>
        <v>0</v>
      </c>
      <c r="W18" s="207"/>
      <c r="X18" s="208"/>
      <c r="Y18" s="208"/>
      <c r="Z18" s="208"/>
      <c r="AA18" s="208"/>
      <c r="AB18" s="208"/>
      <c r="AC18" s="208"/>
      <c r="AD18" s="208"/>
      <c r="AE18" s="208"/>
      <c r="AF18" s="208"/>
      <c r="AG18" s="233"/>
      <c r="AH18" s="233"/>
      <c r="AI18" s="233"/>
      <c r="AJ18" s="233"/>
      <c r="AK18" s="233"/>
      <c r="AL18" s="234"/>
      <c r="AM18" s="50">
        <f t="shared" si="1"/>
        <v>0</v>
      </c>
      <c r="AN18" s="235" t="str">
        <f t="shared" si="15"/>
        <v xml:space="preserve"> </v>
      </c>
      <c r="AO18" s="207"/>
      <c r="AP18" s="208"/>
      <c r="AQ18" s="208"/>
      <c r="AR18" s="208"/>
      <c r="AS18" s="208"/>
      <c r="AT18" s="208"/>
      <c r="AU18" s="208"/>
      <c r="AV18" s="208"/>
      <c r="AW18" s="208"/>
      <c r="AX18" s="208"/>
      <c r="AY18" s="233"/>
      <c r="AZ18" s="233"/>
      <c r="BA18" s="233"/>
      <c r="BB18" s="233"/>
      <c r="BC18" s="233"/>
      <c r="BD18" s="50">
        <f t="shared" si="2"/>
        <v>0</v>
      </c>
      <c r="BE18" s="207"/>
      <c r="BF18" s="208"/>
      <c r="BG18" s="208"/>
      <c r="BH18" s="208"/>
      <c r="BI18" s="208"/>
      <c r="BJ18" s="208"/>
      <c r="BK18" s="208"/>
      <c r="BL18" s="208"/>
      <c r="BM18" s="208"/>
      <c r="BN18" s="208"/>
      <c r="BO18" s="233"/>
      <c r="BP18" s="233"/>
      <c r="BQ18" s="233"/>
      <c r="BR18" s="233"/>
      <c r="BS18" s="233"/>
      <c r="BT18" s="233"/>
      <c r="BU18" s="233"/>
      <c r="BV18" s="234"/>
      <c r="BW18" s="50">
        <f t="shared" si="3"/>
        <v>0</v>
      </c>
      <c r="BX18" s="50" t="str">
        <f t="shared" si="16"/>
        <v xml:space="preserve"> </v>
      </c>
      <c r="BY18" s="216" t="str">
        <f t="shared" si="4"/>
        <v/>
      </c>
      <c r="BZ18" s="219" t="str">
        <f t="shared" si="7"/>
        <v/>
      </c>
      <c r="CA18" s="217" t="str">
        <f t="shared" si="8"/>
        <v/>
      </c>
      <c r="CB18" s="229" t="str">
        <f t="shared" si="9"/>
        <v xml:space="preserve"> </v>
      </c>
      <c r="CC18" s="207"/>
      <c r="CD18" s="208"/>
      <c r="CE18" s="208"/>
      <c r="CF18" s="208"/>
      <c r="CG18" s="208"/>
      <c r="CH18" s="208"/>
      <c r="CI18" s="208"/>
      <c r="CJ18" s="234"/>
      <c r="CK18" s="204">
        <f t="shared" si="10"/>
        <v>0</v>
      </c>
      <c r="CL18" s="230" t="str">
        <f t="shared" si="5"/>
        <v xml:space="preserve"> </v>
      </c>
      <c r="CM18" s="207"/>
      <c r="CN18" s="208"/>
      <c r="CO18" s="208"/>
      <c r="CP18" s="208"/>
      <c r="CQ18" s="234"/>
      <c r="CR18" s="204">
        <f t="shared" si="11"/>
        <v>0</v>
      </c>
      <c r="CS18" s="230" t="str">
        <f t="shared" si="12"/>
        <v xml:space="preserve"> </v>
      </c>
      <c r="CT18" s="207"/>
      <c r="CU18" s="208"/>
      <c r="CV18" s="207"/>
      <c r="CW18" s="208"/>
      <c r="CX18" s="207"/>
      <c r="CY18" s="204">
        <f t="shared" si="13"/>
        <v>0</v>
      </c>
      <c r="CZ18" s="236" t="str">
        <f t="shared" si="6"/>
        <v xml:space="preserve"> </v>
      </c>
      <c r="DA18" s="70"/>
      <c r="DB18" s="70"/>
      <c r="DC18" s="71"/>
      <c r="DD18" s="70"/>
      <c r="DE18" s="70"/>
      <c r="DF18" s="70"/>
      <c r="DG18" s="71"/>
      <c r="DH18" s="70"/>
      <c r="DI18" s="70"/>
      <c r="DJ18" s="71"/>
      <c r="DK18" s="72"/>
    </row>
    <row r="19" spans="1:115" ht="16.5" customHeight="1" x14ac:dyDescent="0.25">
      <c r="A19" s="46"/>
      <c r="B19" s="47"/>
      <c r="C19" s="456"/>
      <c r="D19" s="57"/>
      <c r="E19" s="48" t="str">
        <f t="shared" si="14"/>
        <v xml:space="preserve"> </v>
      </c>
      <c r="F19" s="211"/>
      <c r="G19" s="208"/>
      <c r="H19" s="208"/>
      <c r="I19" s="208"/>
      <c r="J19" s="208"/>
      <c r="K19" s="208"/>
      <c r="L19" s="208"/>
      <c r="M19" s="208"/>
      <c r="N19" s="208"/>
      <c r="O19" s="208"/>
      <c r="P19" s="208"/>
      <c r="Q19" s="208"/>
      <c r="R19" s="208"/>
      <c r="S19" s="233"/>
      <c r="T19" s="233"/>
      <c r="U19" s="234"/>
      <c r="V19" s="49">
        <f t="shared" si="0"/>
        <v>0</v>
      </c>
      <c r="W19" s="207"/>
      <c r="X19" s="208"/>
      <c r="Y19" s="208"/>
      <c r="Z19" s="208"/>
      <c r="AA19" s="208"/>
      <c r="AB19" s="208"/>
      <c r="AC19" s="208"/>
      <c r="AD19" s="208"/>
      <c r="AE19" s="208"/>
      <c r="AF19" s="208"/>
      <c r="AG19" s="233"/>
      <c r="AH19" s="233"/>
      <c r="AI19" s="233"/>
      <c r="AJ19" s="233"/>
      <c r="AK19" s="233"/>
      <c r="AL19" s="234"/>
      <c r="AM19" s="50">
        <f t="shared" si="1"/>
        <v>0</v>
      </c>
      <c r="AN19" s="235" t="str">
        <f t="shared" si="15"/>
        <v xml:space="preserve"> </v>
      </c>
      <c r="AO19" s="207"/>
      <c r="AP19" s="208"/>
      <c r="AQ19" s="208"/>
      <c r="AR19" s="208"/>
      <c r="AS19" s="208"/>
      <c r="AT19" s="208"/>
      <c r="AU19" s="208"/>
      <c r="AV19" s="208"/>
      <c r="AW19" s="208"/>
      <c r="AX19" s="208"/>
      <c r="AY19" s="233"/>
      <c r="AZ19" s="233"/>
      <c r="BA19" s="233"/>
      <c r="BB19" s="233"/>
      <c r="BC19" s="233"/>
      <c r="BD19" s="50">
        <f t="shared" si="2"/>
        <v>0</v>
      </c>
      <c r="BE19" s="207"/>
      <c r="BF19" s="208"/>
      <c r="BG19" s="208"/>
      <c r="BH19" s="208"/>
      <c r="BI19" s="208"/>
      <c r="BJ19" s="208"/>
      <c r="BK19" s="208"/>
      <c r="BL19" s="208"/>
      <c r="BM19" s="208"/>
      <c r="BN19" s="208"/>
      <c r="BO19" s="233"/>
      <c r="BP19" s="233"/>
      <c r="BQ19" s="233"/>
      <c r="BR19" s="233"/>
      <c r="BS19" s="233"/>
      <c r="BT19" s="233"/>
      <c r="BU19" s="233"/>
      <c r="BV19" s="234"/>
      <c r="BW19" s="50">
        <f t="shared" si="3"/>
        <v>0</v>
      </c>
      <c r="BX19" s="50" t="str">
        <f t="shared" si="16"/>
        <v xml:space="preserve"> </v>
      </c>
      <c r="BY19" s="216" t="str">
        <f t="shared" si="4"/>
        <v/>
      </c>
      <c r="BZ19" s="219" t="str">
        <f t="shared" si="7"/>
        <v/>
      </c>
      <c r="CA19" s="217" t="str">
        <f t="shared" si="8"/>
        <v/>
      </c>
      <c r="CB19" s="229" t="str">
        <f t="shared" si="9"/>
        <v xml:space="preserve"> </v>
      </c>
      <c r="CC19" s="207"/>
      <c r="CD19" s="208"/>
      <c r="CE19" s="208"/>
      <c r="CF19" s="208"/>
      <c r="CG19" s="208"/>
      <c r="CH19" s="208"/>
      <c r="CI19" s="208"/>
      <c r="CJ19" s="234"/>
      <c r="CK19" s="204">
        <f t="shared" si="10"/>
        <v>0</v>
      </c>
      <c r="CL19" s="230" t="str">
        <f t="shared" si="5"/>
        <v xml:space="preserve"> </v>
      </c>
      <c r="CM19" s="207"/>
      <c r="CN19" s="208"/>
      <c r="CO19" s="208"/>
      <c r="CP19" s="208"/>
      <c r="CQ19" s="234"/>
      <c r="CR19" s="204">
        <f t="shared" si="11"/>
        <v>0</v>
      </c>
      <c r="CS19" s="230" t="str">
        <f t="shared" si="12"/>
        <v xml:space="preserve"> </v>
      </c>
      <c r="CT19" s="207"/>
      <c r="CU19" s="208"/>
      <c r="CV19" s="207"/>
      <c r="CW19" s="208"/>
      <c r="CX19" s="207"/>
      <c r="CY19" s="204">
        <f t="shared" si="13"/>
        <v>0</v>
      </c>
      <c r="CZ19" s="236" t="str">
        <f t="shared" si="6"/>
        <v xml:space="preserve"> </v>
      </c>
      <c r="DA19" s="70"/>
      <c r="DB19" s="70"/>
      <c r="DC19" s="71"/>
      <c r="DD19" s="70"/>
      <c r="DE19" s="70"/>
      <c r="DF19" s="70"/>
      <c r="DG19" s="71"/>
      <c r="DH19" s="70"/>
      <c r="DI19" s="70"/>
      <c r="DJ19" s="71"/>
      <c r="DK19" s="72"/>
    </row>
    <row r="20" spans="1:115" ht="16.5" customHeight="1" x14ac:dyDescent="0.25">
      <c r="A20" s="46"/>
      <c r="B20" s="47"/>
      <c r="C20" s="456"/>
      <c r="D20" s="57"/>
      <c r="E20" s="48" t="str">
        <f t="shared" si="14"/>
        <v xml:space="preserve"> </v>
      </c>
      <c r="F20" s="211"/>
      <c r="G20" s="208"/>
      <c r="H20" s="208"/>
      <c r="I20" s="208"/>
      <c r="J20" s="208"/>
      <c r="K20" s="208"/>
      <c r="L20" s="208"/>
      <c r="M20" s="208"/>
      <c r="N20" s="208"/>
      <c r="O20" s="208"/>
      <c r="P20" s="208"/>
      <c r="Q20" s="208"/>
      <c r="R20" s="208"/>
      <c r="S20" s="233"/>
      <c r="T20" s="233"/>
      <c r="U20" s="234"/>
      <c r="V20" s="49">
        <f t="shared" si="0"/>
        <v>0</v>
      </c>
      <c r="W20" s="207"/>
      <c r="X20" s="208"/>
      <c r="Y20" s="208"/>
      <c r="Z20" s="208"/>
      <c r="AA20" s="208"/>
      <c r="AB20" s="208"/>
      <c r="AC20" s="208"/>
      <c r="AD20" s="208"/>
      <c r="AE20" s="208"/>
      <c r="AF20" s="208"/>
      <c r="AG20" s="233"/>
      <c r="AH20" s="233"/>
      <c r="AI20" s="233"/>
      <c r="AJ20" s="233"/>
      <c r="AK20" s="233"/>
      <c r="AL20" s="234"/>
      <c r="AM20" s="50">
        <f t="shared" si="1"/>
        <v>0</v>
      </c>
      <c r="AN20" s="235" t="str">
        <f t="shared" si="15"/>
        <v xml:space="preserve"> </v>
      </c>
      <c r="AO20" s="207"/>
      <c r="AP20" s="208"/>
      <c r="AQ20" s="208"/>
      <c r="AR20" s="208"/>
      <c r="AS20" s="208"/>
      <c r="AT20" s="208"/>
      <c r="AU20" s="208"/>
      <c r="AV20" s="208"/>
      <c r="AW20" s="208"/>
      <c r="AX20" s="208"/>
      <c r="AY20" s="233"/>
      <c r="AZ20" s="233"/>
      <c r="BA20" s="233"/>
      <c r="BB20" s="233"/>
      <c r="BC20" s="233"/>
      <c r="BD20" s="50">
        <f t="shared" si="2"/>
        <v>0</v>
      </c>
      <c r="BE20" s="207"/>
      <c r="BF20" s="208"/>
      <c r="BG20" s="208"/>
      <c r="BH20" s="208"/>
      <c r="BI20" s="208"/>
      <c r="BJ20" s="208"/>
      <c r="BK20" s="208"/>
      <c r="BL20" s="208"/>
      <c r="BM20" s="208"/>
      <c r="BN20" s="208"/>
      <c r="BO20" s="233"/>
      <c r="BP20" s="233"/>
      <c r="BQ20" s="233"/>
      <c r="BR20" s="233"/>
      <c r="BS20" s="233"/>
      <c r="BT20" s="233"/>
      <c r="BU20" s="233"/>
      <c r="BV20" s="234"/>
      <c r="BW20" s="50">
        <f t="shared" si="3"/>
        <v>0</v>
      </c>
      <c r="BX20" s="50" t="str">
        <f t="shared" si="16"/>
        <v xml:space="preserve"> </v>
      </c>
      <c r="BY20" s="216" t="str">
        <f t="shared" si="4"/>
        <v/>
      </c>
      <c r="BZ20" s="219" t="str">
        <f t="shared" si="7"/>
        <v/>
      </c>
      <c r="CA20" s="217" t="str">
        <f t="shared" si="8"/>
        <v/>
      </c>
      <c r="CB20" s="229" t="str">
        <f t="shared" si="9"/>
        <v xml:space="preserve"> </v>
      </c>
      <c r="CC20" s="207"/>
      <c r="CD20" s="208"/>
      <c r="CE20" s="208"/>
      <c r="CF20" s="208"/>
      <c r="CG20" s="208"/>
      <c r="CH20" s="208"/>
      <c r="CI20" s="208"/>
      <c r="CJ20" s="234"/>
      <c r="CK20" s="204">
        <f t="shared" si="10"/>
        <v>0</v>
      </c>
      <c r="CL20" s="230" t="str">
        <f t="shared" si="5"/>
        <v xml:space="preserve"> </v>
      </c>
      <c r="CM20" s="207"/>
      <c r="CN20" s="208"/>
      <c r="CO20" s="208"/>
      <c r="CP20" s="208"/>
      <c r="CQ20" s="234"/>
      <c r="CR20" s="204">
        <f t="shared" si="11"/>
        <v>0</v>
      </c>
      <c r="CS20" s="230" t="str">
        <f t="shared" si="12"/>
        <v xml:space="preserve"> </v>
      </c>
      <c r="CT20" s="207"/>
      <c r="CU20" s="208"/>
      <c r="CV20" s="207"/>
      <c r="CW20" s="208"/>
      <c r="CX20" s="207"/>
      <c r="CY20" s="204">
        <f t="shared" si="13"/>
        <v>0</v>
      </c>
      <c r="CZ20" s="236" t="str">
        <f t="shared" si="6"/>
        <v xml:space="preserve"> </v>
      </c>
      <c r="DA20" s="70"/>
      <c r="DB20" s="70"/>
      <c r="DC20" s="71"/>
      <c r="DD20" s="70"/>
      <c r="DE20" s="70"/>
      <c r="DF20" s="70"/>
      <c r="DG20" s="71"/>
      <c r="DH20" s="70"/>
      <c r="DI20" s="70"/>
      <c r="DJ20" s="71"/>
      <c r="DK20" s="72"/>
    </row>
    <row r="21" spans="1:115" ht="16.5" customHeight="1" x14ac:dyDescent="0.25">
      <c r="A21" s="46"/>
      <c r="B21" s="47"/>
      <c r="C21" s="456"/>
      <c r="D21" s="57"/>
      <c r="E21" s="48" t="str">
        <f t="shared" si="14"/>
        <v xml:space="preserve"> </v>
      </c>
      <c r="F21" s="211"/>
      <c r="G21" s="208"/>
      <c r="H21" s="208"/>
      <c r="I21" s="208"/>
      <c r="J21" s="208"/>
      <c r="K21" s="208"/>
      <c r="L21" s="208"/>
      <c r="M21" s="208"/>
      <c r="N21" s="208"/>
      <c r="O21" s="208"/>
      <c r="P21" s="208"/>
      <c r="Q21" s="208"/>
      <c r="R21" s="208"/>
      <c r="S21" s="233"/>
      <c r="T21" s="233"/>
      <c r="U21" s="234"/>
      <c r="V21" s="49">
        <f t="shared" si="0"/>
        <v>0</v>
      </c>
      <c r="W21" s="207"/>
      <c r="X21" s="208"/>
      <c r="Y21" s="208"/>
      <c r="Z21" s="208"/>
      <c r="AA21" s="208"/>
      <c r="AB21" s="208"/>
      <c r="AC21" s="208"/>
      <c r="AD21" s="208"/>
      <c r="AE21" s="208"/>
      <c r="AF21" s="208"/>
      <c r="AG21" s="233"/>
      <c r="AH21" s="233"/>
      <c r="AI21" s="233"/>
      <c r="AJ21" s="233"/>
      <c r="AK21" s="233"/>
      <c r="AL21" s="234"/>
      <c r="AM21" s="50">
        <f t="shared" si="1"/>
        <v>0</v>
      </c>
      <c r="AN21" s="235" t="str">
        <f t="shared" si="15"/>
        <v xml:space="preserve"> </v>
      </c>
      <c r="AO21" s="207"/>
      <c r="AP21" s="208"/>
      <c r="AQ21" s="208"/>
      <c r="AR21" s="208"/>
      <c r="AS21" s="208"/>
      <c r="AT21" s="208"/>
      <c r="AU21" s="208"/>
      <c r="AV21" s="208"/>
      <c r="AW21" s="208"/>
      <c r="AX21" s="208"/>
      <c r="AY21" s="233"/>
      <c r="AZ21" s="233"/>
      <c r="BA21" s="233"/>
      <c r="BB21" s="233"/>
      <c r="BC21" s="233"/>
      <c r="BD21" s="50">
        <f t="shared" si="2"/>
        <v>0</v>
      </c>
      <c r="BE21" s="207"/>
      <c r="BF21" s="208"/>
      <c r="BG21" s="208"/>
      <c r="BH21" s="208"/>
      <c r="BI21" s="208"/>
      <c r="BJ21" s="208"/>
      <c r="BK21" s="208"/>
      <c r="BL21" s="208"/>
      <c r="BM21" s="208"/>
      <c r="BN21" s="208"/>
      <c r="BO21" s="233"/>
      <c r="BP21" s="233"/>
      <c r="BQ21" s="233"/>
      <c r="BR21" s="233"/>
      <c r="BS21" s="233"/>
      <c r="BT21" s="233"/>
      <c r="BU21" s="233"/>
      <c r="BV21" s="234"/>
      <c r="BW21" s="50">
        <f t="shared" si="3"/>
        <v>0</v>
      </c>
      <c r="BX21" s="50" t="str">
        <f t="shared" si="16"/>
        <v xml:space="preserve"> </v>
      </c>
      <c r="BY21" s="216" t="str">
        <f t="shared" si="4"/>
        <v/>
      </c>
      <c r="BZ21" s="219" t="str">
        <f t="shared" si="7"/>
        <v/>
      </c>
      <c r="CA21" s="217" t="str">
        <f t="shared" si="8"/>
        <v/>
      </c>
      <c r="CB21" s="229" t="str">
        <f t="shared" si="9"/>
        <v xml:space="preserve"> </v>
      </c>
      <c r="CC21" s="207"/>
      <c r="CD21" s="208"/>
      <c r="CE21" s="208"/>
      <c r="CF21" s="208"/>
      <c r="CG21" s="208"/>
      <c r="CH21" s="208"/>
      <c r="CI21" s="208"/>
      <c r="CJ21" s="234"/>
      <c r="CK21" s="204">
        <f t="shared" si="10"/>
        <v>0</v>
      </c>
      <c r="CL21" s="230" t="str">
        <f t="shared" si="5"/>
        <v xml:space="preserve"> </v>
      </c>
      <c r="CM21" s="207"/>
      <c r="CN21" s="208"/>
      <c r="CO21" s="208"/>
      <c r="CP21" s="208"/>
      <c r="CQ21" s="234"/>
      <c r="CR21" s="204">
        <f t="shared" si="11"/>
        <v>0</v>
      </c>
      <c r="CS21" s="230" t="str">
        <f t="shared" si="12"/>
        <v xml:space="preserve"> </v>
      </c>
      <c r="CT21" s="207"/>
      <c r="CU21" s="208"/>
      <c r="CV21" s="207"/>
      <c r="CW21" s="208"/>
      <c r="CX21" s="207"/>
      <c r="CY21" s="204">
        <f t="shared" si="13"/>
        <v>0</v>
      </c>
      <c r="CZ21" s="236" t="str">
        <f t="shared" si="6"/>
        <v xml:space="preserve"> </v>
      </c>
      <c r="DA21" s="70"/>
      <c r="DB21" s="70"/>
      <c r="DC21" s="71"/>
      <c r="DD21" s="70"/>
      <c r="DE21" s="70"/>
      <c r="DF21" s="70"/>
      <c r="DG21" s="71"/>
      <c r="DH21" s="70"/>
      <c r="DI21" s="70"/>
      <c r="DJ21" s="71"/>
      <c r="DK21" s="72"/>
    </row>
    <row r="22" spans="1:115" ht="16.5" customHeight="1" x14ac:dyDescent="0.25">
      <c r="A22" s="46"/>
      <c r="B22" s="47"/>
      <c r="C22" s="456"/>
      <c r="D22" s="57"/>
      <c r="E22" s="48" t="str">
        <f t="shared" si="14"/>
        <v xml:space="preserve"> </v>
      </c>
      <c r="F22" s="211"/>
      <c r="G22" s="208"/>
      <c r="H22" s="208"/>
      <c r="I22" s="208"/>
      <c r="J22" s="208"/>
      <c r="K22" s="208"/>
      <c r="L22" s="208"/>
      <c r="M22" s="208"/>
      <c r="N22" s="208"/>
      <c r="O22" s="208"/>
      <c r="P22" s="208"/>
      <c r="Q22" s="208"/>
      <c r="R22" s="208"/>
      <c r="S22" s="233"/>
      <c r="T22" s="233"/>
      <c r="U22" s="234"/>
      <c r="V22" s="49">
        <f t="shared" si="0"/>
        <v>0</v>
      </c>
      <c r="W22" s="207"/>
      <c r="X22" s="208"/>
      <c r="Y22" s="208"/>
      <c r="Z22" s="208"/>
      <c r="AA22" s="208"/>
      <c r="AB22" s="208"/>
      <c r="AC22" s="208"/>
      <c r="AD22" s="208"/>
      <c r="AE22" s="208"/>
      <c r="AF22" s="208"/>
      <c r="AG22" s="233"/>
      <c r="AH22" s="233"/>
      <c r="AI22" s="233"/>
      <c r="AJ22" s="233"/>
      <c r="AK22" s="233"/>
      <c r="AL22" s="234"/>
      <c r="AM22" s="50">
        <f t="shared" si="1"/>
        <v>0</v>
      </c>
      <c r="AN22" s="235" t="str">
        <f t="shared" si="15"/>
        <v xml:space="preserve"> </v>
      </c>
      <c r="AO22" s="207"/>
      <c r="AP22" s="208"/>
      <c r="AQ22" s="208"/>
      <c r="AR22" s="208"/>
      <c r="AS22" s="208"/>
      <c r="AT22" s="208"/>
      <c r="AU22" s="208"/>
      <c r="AV22" s="208"/>
      <c r="AW22" s="208"/>
      <c r="AX22" s="208"/>
      <c r="AY22" s="233"/>
      <c r="AZ22" s="233"/>
      <c r="BA22" s="233"/>
      <c r="BB22" s="233"/>
      <c r="BC22" s="233"/>
      <c r="BD22" s="50">
        <f t="shared" si="2"/>
        <v>0</v>
      </c>
      <c r="BE22" s="207"/>
      <c r="BF22" s="208"/>
      <c r="BG22" s="208"/>
      <c r="BH22" s="208"/>
      <c r="BI22" s="208"/>
      <c r="BJ22" s="208"/>
      <c r="BK22" s="208"/>
      <c r="BL22" s="208"/>
      <c r="BM22" s="208"/>
      <c r="BN22" s="208"/>
      <c r="BO22" s="233"/>
      <c r="BP22" s="233"/>
      <c r="BQ22" s="233"/>
      <c r="BR22" s="233"/>
      <c r="BS22" s="233"/>
      <c r="BT22" s="233"/>
      <c r="BU22" s="233"/>
      <c r="BV22" s="234"/>
      <c r="BW22" s="50">
        <f t="shared" si="3"/>
        <v>0</v>
      </c>
      <c r="BX22" s="50" t="str">
        <f t="shared" si="16"/>
        <v xml:space="preserve"> </v>
      </c>
      <c r="BY22" s="216" t="str">
        <f t="shared" si="4"/>
        <v/>
      </c>
      <c r="BZ22" s="219" t="str">
        <f t="shared" si="7"/>
        <v/>
      </c>
      <c r="CA22" s="217" t="str">
        <f t="shared" si="8"/>
        <v/>
      </c>
      <c r="CB22" s="229" t="str">
        <f t="shared" si="9"/>
        <v xml:space="preserve"> </v>
      </c>
      <c r="CC22" s="207"/>
      <c r="CD22" s="208"/>
      <c r="CE22" s="208"/>
      <c r="CF22" s="208"/>
      <c r="CG22" s="208"/>
      <c r="CH22" s="208"/>
      <c r="CI22" s="208"/>
      <c r="CJ22" s="234"/>
      <c r="CK22" s="204">
        <f t="shared" si="10"/>
        <v>0</v>
      </c>
      <c r="CL22" s="230" t="str">
        <f t="shared" si="5"/>
        <v xml:space="preserve"> </v>
      </c>
      <c r="CM22" s="207"/>
      <c r="CN22" s="208"/>
      <c r="CO22" s="208"/>
      <c r="CP22" s="208"/>
      <c r="CQ22" s="234"/>
      <c r="CR22" s="204">
        <f t="shared" si="11"/>
        <v>0</v>
      </c>
      <c r="CS22" s="230" t="str">
        <f t="shared" si="12"/>
        <v xml:space="preserve"> </v>
      </c>
      <c r="CT22" s="207"/>
      <c r="CU22" s="208"/>
      <c r="CV22" s="207"/>
      <c r="CW22" s="208"/>
      <c r="CX22" s="207"/>
      <c r="CY22" s="204">
        <f t="shared" si="13"/>
        <v>0</v>
      </c>
      <c r="CZ22" s="236" t="str">
        <f t="shared" si="6"/>
        <v xml:space="preserve"> </v>
      </c>
      <c r="DA22" s="70"/>
      <c r="DB22" s="70"/>
      <c r="DC22" s="71"/>
      <c r="DD22" s="70"/>
      <c r="DE22" s="70"/>
      <c r="DF22" s="70"/>
      <c r="DG22" s="71"/>
      <c r="DH22" s="70"/>
      <c r="DI22" s="70"/>
      <c r="DJ22" s="71"/>
      <c r="DK22" s="72"/>
    </row>
    <row r="23" spans="1:115" ht="16.5" customHeight="1" x14ac:dyDescent="0.25">
      <c r="A23" s="46"/>
      <c r="B23" s="47"/>
      <c r="C23" s="456"/>
      <c r="D23" s="57"/>
      <c r="E23" s="48" t="str">
        <f t="shared" si="14"/>
        <v xml:space="preserve"> </v>
      </c>
      <c r="F23" s="211"/>
      <c r="G23" s="208"/>
      <c r="H23" s="208"/>
      <c r="I23" s="208"/>
      <c r="J23" s="208"/>
      <c r="K23" s="208"/>
      <c r="L23" s="208"/>
      <c r="M23" s="208"/>
      <c r="N23" s="208"/>
      <c r="O23" s="208"/>
      <c r="P23" s="208"/>
      <c r="Q23" s="208"/>
      <c r="R23" s="208"/>
      <c r="S23" s="233"/>
      <c r="T23" s="233"/>
      <c r="U23" s="234"/>
      <c r="V23" s="49">
        <f t="shared" si="0"/>
        <v>0</v>
      </c>
      <c r="W23" s="207"/>
      <c r="X23" s="208"/>
      <c r="Y23" s="208"/>
      <c r="Z23" s="208"/>
      <c r="AA23" s="208"/>
      <c r="AB23" s="208"/>
      <c r="AC23" s="208"/>
      <c r="AD23" s="208"/>
      <c r="AE23" s="208"/>
      <c r="AF23" s="208"/>
      <c r="AG23" s="233"/>
      <c r="AH23" s="233"/>
      <c r="AI23" s="233"/>
      <c r="AJ23" s="233"/>
      <c r="AK23" s="233"/>
      <c r="AL23" s="234"/>
      <c r="AM23" s="50">
        <f t="shared" si="1"/>
        <v>0</v>
      </c>
      <c r="AN23" s="235" t="str">
        <f t="shared" si="15"/>
        <v xml:space="preserve"> </v>
      </c>
      <c r="AO23" s="207"/>
      <c r="AP23" s="208"/>
      <c r="AQ23" s="208"/>
      <c r="AR23" s="208"/>
      <c r="AS23" s="208"/>
      <c r="AT23" s="208"/>
      <c r="AU23" s="208"/>
      <c r="AV23" s="208"/>
      <c r="AW23" s="208"/>
      <c r="AX23" s="208"/>
      <c r="AY23" s="233"/>
      <c r="AZ23" s="233"/>
      <c r="BA23" s="233"/>
      <c r="BB23" s="233"/>
      <c r="BC23" s="233"/>
      <c r="BD23" s="50">
        <f t="shared" si="2"/>
        <v>0</v>
      </c>
      <c r="BE23" s="207"/>
      <c r="BF23" s="208"/>
      <c r="BG23" s="208"/>
      <c r="BH23" s="208"/>
      <c r="BI23" s="208"/>
      <c r="BJ23" s="208"/>
      <c r="BK23" s="208"/>
      <c r="BL23" s="208"/>
      <c r="BM23" s="208"/>
      <c r="BN23" s="208"/>
      <c r="BO23" s="233"/>
      <c r="BP23" s="233"/>
      <c r="BQ23" s="233"/>
      <c r="BR23" s="233"/>
      <c r="BS23" s="233"/>
      <c r="BT23" s="233"/>
      <c r="BU23" s="233"/>
      <c r="BV23" s="234"/>
      <c r="BW23" s="50">
        <f t="shared" si="3"/>
        <v>0</v>
      </c>
      <c r="BX23" s="50" t="str">
        <f t="shared" si="16"/>
        <v xml:space="preserve"> </v>
      </c>
      <c r="BY23" s="216" t="str">
        <f t="shared" si="4"/>
        <v/>
      </c>
      <c r="BZ23" s="219" t="str">
        <f t="shared" si="7"/>
        <v/>
      </c>
      <c r="CA23" s="217" t="str">
        <f t="shared" si="8"/>
        <v/>
      </c>
      <c r="CB23" s="229" t="str">
        <f t="shared" si="9"/>
        <v xml:space="preserve"> </v>
      </c>
      <c r="CC23" s="207"/>
      <c r="CD23" s="208"/>
      <c r="CE23" s="208"/>
      <c r="CF23" s="208"/>
      <c r="CG23" s="208"/>
      <c r="CH23" s="208"/>
      <c r="CI23" s="208"/>
      <c r="CJ23" s="234"/>
      <c r="CK23" s="204">
        <f t="shared" si="10"/>
        <v>0</v>
      </c>
      <c r="CL23" s="230" t="str">
        <f t="shared" si="5"/>
        <v xml:space="preserve"> </v>
      </c>
      <c r="CM23" s="207"/>
      <c r="CN23" s="208"/>
      <c r="CO23" s="208"/>
      <c r="CP23" s="208"/>
      <c r="CQ23" s="234"/>
      <c r="CR23" s="204">
        <f t="shared" si="11"/>
        <v>0</v>
      </c>
      <c r="CS23" s="230" t="str">
        <f t="shared" si="12"/>
        <v xml:space="preserve"> </v>
      </c>
      <c r="CT23" s="207"/>
      <c r="CU23" s="208"/>
      <c r="CV23" s="207"/>
      <c r="CW23" s="208"/>
      <c r="CX23" s="207"/>
      <c r="CY23" s="204">
        <f t="shared" si="13"/>
        <v>0</v>
      </c>
      <c r="CZ23" s="236" t="str">
        <f t="shared" si="6"/>
        <v xml:space="preserve"> </v>
      </c>
      <c r="DA23" s="70"/>
      <c r="DB23" s="70"/>
      <c r="DC23" s="71"/>
      <c r="DD23" s="70"/>
      <c r="DE23" s="70"/>
      <c r="DF23" s="70"/>
      <c r="DG23" s="71"/>
      <c r="DH23" s="70"/>
      <c r="DI23" s="70"/>
      <c r="DJ23" s="71"/>
      <c r="DK23" s="72"/>
    </row>
    <row r="24" spans="1:115" ht="16.5" customHeight="1" x14ac:dyDescent="0.25">
      <c r="A24" s="46"/>
      <c r="B24" s="51"/>
      <c r="C24" s="457"/>
      <c r="D24" s="58"/>
      <c r="E24" s="48" t="str">
        <f t="shared" si="14"/>
        <v xml:space="preserve"> </v>
      </c>
      <c r="F24" s="211"/>
      <c r="G24" s="208"/>
      <c r="H24" s="208"/>
      <c r="I24" s="208"/>
      <c r="J24" s="208"/>
      <c r="K24" s="208"/>
      <c r="L24" s="208"/>
      <c r="M24" s="208"/>
      <c r="N24" s="208"/>
      <c r="O24" s="208"/>
      <c r="P24" s="208"/>
      <c r="Q24" s="208"/>
      <c r="R24" s="208"/>
      <c r="S24" s="233"/>
      <c r="T24" s="233"/>
      <c r="U24" s="234"/>
      <c r="V24" s="49">
        <f t="shared" si="0"/>
        <v>0</v>
      </c>
      <c r="W24" s="207"/>
      <c r="X24" s="208"/>
      <c r="Y24" s="208"/>
      <c r="Z24" s="208"/>
      <c r="AA24" s="208"/>
      <c r="AB24" s="208"/>
      <c r="AC24" s="208"/>
      <c r="AD24" s="208"/>
      <c r="AE24" s="208"/>
      <c r="AF24" s="208"/>
      <c r="AG24" s="233"/>
      <c r="AH24" s="233"/>
      <c r="AI24" s="233"/>
      <c r="AJ24" s="233"/>
      <c r="AK24" s="233"/>
      <c r="AL24" s="234"/>
      <c r="AM24" s="50">
        <f t="shared" si="1"/>
        <v>0</v>
      </c>
      <c r="AN24" s="235" t="str">
        <f t="shared" si="15"/>
        <v xml:space="preserve"> </v>
      </c>
      <c r="AO24" s="207"/>
      <c r="AP24" s="208"/>
      <c r="AQ24" s="208"/>
      <c r="AR24" s="208"/>
      <c r="AS24" s="208"/>
      <c r="AT24" s="208"/>
      <c r="AU24" s="208"/>
      <c r="AV24" s="208"/>
      <c r="AW24" s="208"/>
      <c r="AX24" s="208"/>
      <c r="AY24" s="233"/>
      <c r="AZ24" s="233"/>
      <c r="BA24" s="233"/>
      <c r="BB24" s="233"/>
      <c r="BC24" s="233"/>
      <c r="BD24" s="50">
        <f t="shared" si="2"/>
        <v>0</v>
      </c>
      <c r="BE24" s="207"/>
      <c r="BF24" s="208"/>
      <c r="BG24" s="208"/>
      <c r="BH24" s="208"/>
      <c r="BI24" s="208"/>
      <c r="BJ24" s="208"/>
      <c r="BK24" s="208"/>
      <c r="BL24" s="208"/>
      <c r="BM24" s="208"/>
      <c r="BN24" s="208"/>
      <c r="BO24" s="233"/>
      <c r="BP24" s="233"/>
      <c r="BQ24" s="233"/>
      <c r="BR24" s="233"/>
      <c r="BS24" s="233"/>
      <c r="BT24" s="233"/>
      <c r="BU24" s="233"/>
      <c r="BV24" s="234"/>
      <c r="BW24" s="50">
        <f t="shared" si="3"/>
        <v>0</v>
      </c>
      <c r="BX24" s="50" t="str">
        <f t="shared" si="16"/>
        <v xml:space="preserve"> </v>
      </c>
      <c r="BY24" s="216" t="str">
        <f t="shared" si="4"/>
        <v/>
      </c>
      <c r="BZ24" s="219" t="str">
        <f t="shared" si="7"/>
        <v/>
      </c>
      <c r="CA24" s="217" t="str">
        <f t="shared" si="8"/>
        <v/>
      </c>
      <c r="CB24" s="229" t="str">
        <f t="shared" si="9"/>
        <v xml:space="preserve"> </v>
      </c>
      <c r="CC24" s="207"/>
      <c r="CD24" s="208"/>
      <c r="CE24" s="208"/>
      <c r="CF24" s="208"/>
      <c r="CG24" s="208"/>
      <c r="CH24" s="208"/>
      <c r="CI24" s="208"/>
      <c r="CJ24" s="234"/>
      <c r="CK24" s="204">
        <f t="shared" si="10"/>
        <v>0</v>
      </c>
      <c r="CL24" s="230" t="str">
        <f t="shared" si="5"/>
        <v xml:space="preserve"> </v>
      </c>
      <c r="CM24" s="207"/>
      <c r="CN24" s="208"/>
      <c r="CO24" s="208"/>
      <c r="CP24" s="208"/>
      <c r="CQ24" s="234"/>
      <c r="CR24" s="204">
        <f t="shared" si="11"/>
        <v>0</v>
      </c>
      <c r="CS24" s="230" t="str">
        <f t="shared" si="12"/>
        <v xml:space="preserve"> </v>
      </c>
      <c r="CT24" s="207"/>
      <c r="CU24" s="208"/>
      <c r="CV24" s="207"/>
      <c r="CW24" s="208"/>
      <c r="CX24" s="207"/>
      <c r="CY24" s="204">
        <f t="shared" si="13"/>
        <v>0</v>
      </c>
      <c r="CZ24" s="236" t="str">
        <f t="shared" si="6"/>
        <v xml:space="preserve"> </v>
      </c>
      <c r="DA24" s="70"/>
      <c r="DB24" s="70"/>
      <c r="DC24" s="71"/>
      <c r="DD24" s="70"/>
      <c r="DE24" s="70"/>
      <c r="DF24" s="70"/>
      <c r="DG24" s="71"/>
      <c r="DH24" s="70"/>
      <c r="DI24" s="70"/>
      <c r="DJ24" s="71"/>
      <c r="DK24" s="72"/>
    </row>
    <row r="25" spans="1:115" ht="16.5" customHeight="1" x14ac:dyDescent="0.25">
      <c r="A25" s="46"/>
      <c r="B25" s="47"/>
      <c r="C25" s="456"/>
      <c r="D25" s="59"/>
      <c r="E25" s="48" t="str">
        <f t="shared" si="14"/>
        <v xml:space="preserve"> </v>
      </c>
      <c r="F25" s="211"/>
      <c r="G25" s="208"/>
      <c r="H25" s="208"/>
      <c r="I25" s="208"/>
      <c r="J25" s="208"/>
      <c r="K25" s="208"/>
      <c r="L25" s="208"/>
      <c r="M25" s="208"/>
      <c r="N25" s="208"/>
      <c r="O25" s="208"/>
      <c r="P25" s="208"/>
      <c r="Q25" s="208"/>
      <c r="R25" s="208"/>
      <c r="S25" s="233"/>
      <c r="T25" s="233"/>
      <c r="U25" s="234"/>
      <c r="V25" s="49">
        <f t="shared" si="0"/>
        <v>0</v>
      </c>
      <c r="W25" s="207"/>
      <c r="X25" s="208"/>
      <c r="Y25" s="208"/>
      <c r="Z25" s="208"/>
      <c r="AA25" s="208"/>
      <c r="AB25" s="208"/>
      <c r="AC25" s="208"/>
      <c r="AD25" s="208"/>
      <c r="AE25" s="208"/>
      <c r="AF25" s="208"/>
      <c r="AG25" s="233"/>
      <c r="AH25" s="233"/>
      <c r="AI25" s="233"/>
      <c r="AJ25" s="233"/>
      <c r="AK25" s="233"/>
      <c r="AL25" s="234"/>
      <c r="AM25" s="50">
        <f t="shared" si="1"/>
        <v>0</v>
      </c>
      <c r="AN25" s="235" t="str">
        <f t="shared" si="15"/>
        <v xml:space="preserve"> </v>
      </c>
      <c r="AO25" s="207"/>
      <c r="AP25" s="208"/>
      <c r="AQ25" s="208"/>
      <c r="AR25" s="208"/>
      <c r="AS25" s="208"/>
      <c r="AT25" s="208"/>
      <c r="AU25" s="208"/>
      <c r="AV25" s="208"/>
      <c r="AW25" s="208"/>
      <c r="AX25" s="208"/>
      <c r="AY25" s="233"/>
      <c r="AZ25" s="233"/>
      <c r="BA25" s="233"/>
      <c r="BB25" s="233"/>
      <c r="BC25" s="233"/>
      <c r="BD25" s="50">
        <f t="shared" si="2"/>
        <v>0</v>
      </c>
      <c r="BE25" s="207"/>
      <c r="BF25" s="208"/>
      <c r="BG25" s="208"/>
      <c r="BH25" s="208"/>
      <c r="BI25" s="208"/>
      <c r="BJ25" s="208"/>
      <c r="BK25" s="208"/>
      <c r="BL25" s="208"/>
      <c r="BM25" s="208"/>
      <c r="BN25" s="208"/>
      <c r="BO25" s="233"/>
      <c r="BP25" s="233"/>
      <c r="BQ25" s="233"/>
      <c r="BR25" s="233"/>
      <c r="BS25" s="233"/>
      <c r="BT25" s="233"/>
      <c r="BU25" s="233"/>
      <c r="BV25" s="234"/>
      <c r="BW25" s="50">
        <f t="shared" si="3"/>
        <v>0</v>
      </c>
      <c r="BX25" s="50" t="str">
        <f t="shared" si="16"/>
        <v xml:space="preserve"> </v>
      </c>
      <c r="BY25" s="216" t="str">
        <f t="shared" si="4"/>
        <v/>
      </c>
      <c r="BZ25" s="219" t="str">
        <f t="shared" si="7"/>
        <v/>
      </c>
      <c r="CA25" s="217" t="str">
        <f t="shared" si="8"/>
        <v/>
      </c>
      <c r="CB25" s="229" t="str">
        <f t="shared" si="9"/>
        <v xml:space="preserve"> </v>
      </c>
      <c r="CC25" s="207"/>
      <c r="CD25" s="208"/>
      <c r="CE25" s="208"/>
      <c r="CF25" s="208"/>
      <c r="CG25" s="208"/>
      <c r="CH25" s="208"/>
      <c r="CI25" s="208"/>
      <c r="CJ25" s="234"/>
      <c r="CK25" s="204">
        <f t="shared" si="10"/>
        <v>0</v>
      </c>
      <c r="CL25" s="230" t="str">
        <f t="shared" si="5"/>
        <v xml:space="preserve"> </v>
      </c>
      <c r="CM25" s="207"/>
      <c r="CN25" s="208"/>
      <c r="CO25" s="208"/>
      <c r="CP25" s="208"/>
      <c r="CQ25" s="234"/>
      <c r="CR25" s="204">
        <f t="shared" si="11"/>
        <v>0</v>
      </c>
      <c r="CS25" s="230" t="str">
        <f t="shared" si="12"/>
        <v xml:space="preserve"> </v>
      </c>
      <c r="CT25" s="207"/>
      <c r="CU25" s="208"/>
      <c r="CV25" s="207"/>
      <c r="CW25" s="208"/>
      <c r="CX25" s="207"/>
      <c r="CY25" s="204">
        <f t="shared" si="13"/>
        <v>0</v>
      </c>
      <c r="CZ25" s="236" t="str">
        <f t="shared" si="6"/>
        <v xml:space="preserve"> </v>
      </c>
      <c r="DA25" s="70"/>
      <c r="DB25" s="70"/>
      <c r="DC25" s="71"/>
      <c r="DD25" s="70"/>
      <c r="DE25" s="70"/>
      <c r="DF25" s="70"/>
      <c r="DG25" s="71"/>
      <c r="DH25" s="70"/>
      <c r="DI25" s="70"/>
      <c r="DJ25" s="73" t="s">
        <v>71</v>
      </c>
      <c r="DK25" s="74">
        <f>V6</f>
        <v>0</v>
      </c>
    </row>
    <row r="26" spans="1:115" ht="16.5" customHeight="1" x14ac:dyDescent="0.25">
      <c r="A26" s="46"/>
      <c r="B26" s="47"/>
      <c r="C26" s="456"/>
      <c r="D26" s="57"/>
      <c r="E26" s="48" t="str">
        <f t="shared" si="14"/>
        <v xml:space="preserve"> </v>
      </c>
      <c r="F26" s="211"/>
      <c r="G26" s="208"/>
      <c r="H26" s="208"/>
      <c r="I26" s="208"/>
      <c r="J26" s="208"/>
      <c r="K26" s="208"/>
      <c r="L26" s="208"/>
      <c r="M26" s="208"/>
      <c r="N26" s="208"/>
      <c r="O26" s="208"/>
      <c r="P26" s="208"/>
      <c r="Q26" s="208"/>
      <c r="R26" s="208"/>
      <c r="S26" s="233"/>
      <c r="T26" s="233"/>
      <c r="U26" s="234"/>
      <c r="V26" s="49">
        <f t="shared" si="0"/>
        <v>0</v>
      </c>
      <c r="W26" s="207"/>
      <c r="X26" s="208"/>
      <c r="Y26" s="208"/>
      <c r="Z26" s="208"/>
      <c r="AA26" s="208"/>
      <c r="AB26" s="208"/>
      <c r="AC26" s="208"/>
      <c r="AD26" s="208"/>
      <c r="AE26" s="208"/>
      <c r="AF26" s="208"/>
      <c r="AG26" s="233"/>
      <c r="AH26" s="233"/>
      <c r="AI26" s="233"/>
      <c r="AJ26" s="233"/>
      <c r="AK26" s="233"/>
      <c r="AL26" s="234"/>
      <c r="AM26" s="50">
        <f t="shared" si="1"/>
        <v>0</v>
      </c>
      <c r="AN26" s="235" t="str">
        <f t="shared" si="15"/>
        <v xml:space="preserve"> </v>
      </c>
      <c r="AO26" s="207"/>
      <c r="AP26" s="208"/>
      <c r="AQ26" s="208"/>
      <c r="AR26" s="208"/>
      <c r="AS26" s="208"/>
      <c r="AT26" s="208"/>
      <c r="AU26" s="208"/>
      <c r="AV26" s="208"/>
      <c r="AW26" s="208"/>
      <c r="AX26" s="208"/>
      <c r="AY26" s="233"/>
      <c r="AZ26" s="233"/>
      <c r="BA26" s="233"/>
      <c r="BB26" s="233"/>
      <c r="BC26" s="233"/>
      <c r="BD26" s="50">
        <f t="shared" si="2"/>
        <v>0</v>
      </c>
      <c r="BE26" s="207"/>
      <c r="BF26" s="208"/>
      <c r="BG26" s="208"/>
      <c r="BH26" s="208"/>
      <c r="BI26" s="208"/>
      <c r="BJ26" s="208"/>
      <c r="BK26" s="208"/>
      <c r="BL26" s="208"/>
      <c r="BM26" s="208"/>
      <c r="BN26" s="208"/>
      <c r="BO26" s="233"/>
      <c r="BP26" s="233"/>
      <c r="BQ26" s="233"/>
      <c r="BR26" s="233"/>
      <c r="BS26" s="233"/>
      <c r="BT26" s="233"/>
      <c r="BU26" s="233"/>
      <c r="BV26" s="234"/>
      <c r="BW26" s="50">
        <f t="shared" si="3"/>
        <v>0</v>
      </c>
      <c r="BX26" s="50" t="str">
        <f t="shared" si="16"/>
        <v xml:space="preserve"> </v>
      </c>
      <c r="BY26" s="216" t="str">
        <f t="shared" si="4"/>
        <v/>
      </c>
      <c r="BZ26" s="219" t="str">
        <f t="shared" si="7"/>
        <v/>
      </c>
      <c r="CA26" s="217" t="str">
        <f t="shared" si="8"/>
        <v/>
      </c>
      <c r="CB26" s="229" t="str">
        <f t="shared" si="9"/>
        <v xml:space="preserve"> </v>
      </c>
      <c r="CC26" s="207"/>
      <c r="CD26" s="208"/>
      <c r="CE26" s="208"/>
      <c r="CF26" s="208"/>
      <c r="CG26" s="208"/>
      <c r="CH26" s="208"/>
      <c r="CI26" s="208"/>
      <c r="CJ26" s="234"/>
      <c r="CK26" s="204">
        <f t="shared" si="10"/>
        <v>0</v>
      </c>
      <c r="CL26" s="230" t="str">
        <f t="shared" si="5"/>
        <v xml:space="preserve"> </v>
      </c>
      <c r="CM26" s="207"/>
      <c r="CN26" s="208"/>
      <c r="CO26" s="208"/>
      <c r="CP26" s="208"/>
      <c r="CQ26" s="234"/>
      <c r="CR26" s="204">
        <f t="shared" si="11"/>
        <v>0</v>
      </c>
      <c r="CS26" s="230" t="str">
        <f t="shared" si="12"/>
        <v xml:space="preserve"> </v>
      </c>
      <c r="CT26" s="207"/>
      <c r="CU26" s="208"/>
      <c r="CV26" s="207"/>
      <c r="CW26" s="208"/>
      <c r="CX26" s="207"/>
      <c r="CY26" s="204">
        <f t="shared" si="13"/>
        <v>0</v>
      </c>
      <c r="CZ26" s="236" t="str">
        <f t="shared" si="6"/>
        <v xml:space="preserve"> </v>
      </c>
      <c r="DA26" s="70"/>
      <c r="DB26" s="70"/>
      <c r="DC26" s="71"/>
      <c r="DD26" s="70"/>
      <c r="DE26" s="70"/>
      <c r="DF26" s="70"/>
      <c r="DG26" s="71"/>
      <c r="DH26" s="70"/>
      <c r="DI26" s="70"/>
      <c r="DJ26" s="73" t="s">
        <v>142</v>
      </c>
      <c r="DK26" s="74">
        <f>AM6</f>
        <v>0</v>
      </c>
    </row>
    <row r="27" spans="1:115" ht="16.5" customHeight="1" x14ac:dyDescent="0.25">
      <c r="A27" s="46"/>
      <c r="B27" s="47"/>
      <c r="C27" s="456"/>
      <c r="D27" s="57"/>
      <c r="E27" s="48" t="str">
        <f t="shared" si="14"/>
        <v xml:space="preserve"> </v>
      </c>
      <c r="F27" s="211"/>
      <c r="G27" s="208"/>
      <c r="H27" s="208"/>
      <c r="I27" s="208"/>
      <c r="J27" s="208"/>
      <c r="K27" s="208"/>
      <c r="L27" s="208"/>
      <c r="M27" s="208"/>
      <c r="N27" s="208"/>
      <c r="O27" s="208"/>
      <c r="P27" s="208"/>
      <c r="Q27" s="208"/>
      <c r="R27" s="208"/>
      <c r="S27" s="233"/>
      <c r="T27" s="233"/>
      <c r="U27" s="234"/>
      <c r="V27" s="49">
        <f t="shared" si="0"/>
        <v>0</v>
      </c>
      <c r="W27" s="207"/>
      <c r="X27" s="208"/>
      <c r="Y27" s="208"/>
      <c r="Z27" s="208"/>
      <c r="AA27" s="208"/>
      <c r="AB27" s="208"/>
      <c r="AC27" s="208"/>
      <c r="AD27" s="208"/>
      <c r="AE27" s="208"/>
      <c r="AF27" s="208"/>
      <c r="AG27" s="233"/>
      <c r="AH27" s="233"/>
      <c r="AI27" s="233"/>
      <c r="AJ27" s="233"/>
      <c r="AK27" s="233"/>
      <c r="AL27" s="234"/>
      <c r="AM27" s="50">
        <f t="shared" si="1"/>
        <v>0</v>
      </c>
      <c r="AN27" s="235" t="str">
        <f t="shared" si="15"/>
        <v xml:space="preserve"> </v>
      </c>
      <c r="AO27" s="207"/>
      <c r="AP27" s="208"/>
      <c r="AQ27" s="208"/>
      <c r="AR27" s="208"/>
      <c r="AS27" s="208"/>
      <c r="AT27" s="208"/>
      <c r="AU27" s="208"/>
      <c r="AV27" s="208"/>
      <c r="AW27" s="208"/>
      <c r="AX27" s="208"/>
      <c r="AY27" s="233"/>
      <c r="AZ27" s="233"/>
      <c r="BA27" s="233"/>
      <c r="BB27" s="233"/>
      <c r="BC27" s="233"/>
      <c r="BD27" s="50">
        <f t="shared" si="2"/>
        <v>0</v>
      </c>
      <c r="BE27" s="207"/>
      <c r="BF27" s="208"/>
      <c r="BG27" s="208"/>
      <c r="BH27" s="208"/>
      <c r="BI27" s="208"/>
      <c r="BJ27" s="208"/>
      <c r="BK27" s="208"/>
      <c r="BL27" s="208"/>
      <c r="BM27" s="208"/>
      <c r="BN27" s="208"/>
      <c r="BO27" s="233"/>
      <c r="BP27" s="233"/>
      <c r="BQ27" s="233"/>
      <c r="BR27" s="233"/>
      <c r="BS27" s="233"/>
      <c r="BT27" s="233"/>
      <c r="BU27" s="233"/>
      <c r="BV27" s="234"/>
      <c r="BW27" s="50">
        <f t="shared" si="3"/>
        <v>0</v>
      </c>
      <c r="BX27" s="50" t="str">
        <f t="shared" si="16"/>
        <v xml:space="preserve"> </v>
      </c>
      <c r="BY27" s="216" t="str">
        <f t="shared" si="4"/>
        <v/>
      </c>
      <c r="BZ27" s="219" t="str">
        <f t="shared" si="7"/>
        <v/>
      </c>
      <c r="CA27" s="217" t="str">
        <f t="shared" si="8"/>
        <v/>
      </c>
      <c r="CB27" s="229" t="str">
        <f t="shared" si="9"/>
        <v xml:space="preserve"> </v>
      </c>
      <c r="CC27" s="207"/>
      <c r="CD27" s="208"/>
      <c r="CE27" s="208"/>
      <c r="CF27" s="208"/>
      <c r="CG27" s="208"/>
      <c r="CH27" s="208"/>
      <c r="CI27" s="208"/>
      <c r="CJ27" s="234"/>
      <c r="CK27" s="204">
        <f t="shared" si="10"/>
        <v>0</v>
      </c>
      <c r="CL27" s="230" t="str">
        <f t="shared" si="5"/>
        <v xml:space="preserve"> </v>
      </c>
      <c r="CM27" s="207"/>
      <c r="CN27" s="208"/>
      <c r="CO27" s="208"/>
      <c r="CP27" s="208"/>
      <c r="CQ27" s="234"/>
      <c r="CR27" s="204">
        <f t="shared" si="11"/>
        <v>0</v>
      </c>
      <c r="CS27" s="230" t="str">
        <f t="shared" si="12"/>
        <v xml:space="preserve"> </v>
      </c>
      <c r="CT27" s="207"/>
      <c r="CU27" s="208"/>
      <c r="CV27" s="207"/>
      <c r="CW27" s="208"/>
      <c r="CX27" s="207"/>
      <c r="CY27" s="204">
        <f t="shared" si="13"/>
        <v>0</v>
      </c>
      <c r="CZ27" s="236" t="str">
        <f t="shared" si="6"/>
        <v xml:space="preserve"> </v>
      </c>
      <c r="DA27" s="70"/>
      <c r="DB27" s="70"/>
      <c r="DC27" s="71"/>
      <c r="DD27" s="70"/>
      <c r="DE27" s="70"/>
      <c r="DF27" s="70"/>
      <c r="DG27" s="71"/>
      <c r="DH27" s="70"/>
      <c r="DI27" s="70"/>
      <c r="DJ27" s="73" t="s">
        <v>77</v>
      </c>
      <c r="DK27" s="74">
        <f>DK25+DK26</f>
        <v>0</v>
      </c>
    </row>
    <row r="28" spans="1:115" ht="16.5" customHeight="1" x14ac:dyDescent="0.25">
      <c r="A28" s="46"/>
      <c r="B28" s="47"/>
      <c r="C28" s="456"/>
      <c r="D28" s="57"/>
      <c r="E28" s="48" t="str">
        <f t="shared" si="14"/>
        <v xml:space="preserve"> </v>
      </c>
      <c r="F28" s="211"/>
      <c r="G28" s="208"/>
      <c r="H28" s="208"/>
      <c r="I28" s="208"/>
      <c r="J28" s="208"/>
      <c r="K28" s="208"/>
      <c r="L28" s="208"/>
      <c r="M28" s="208"/>
      <c r="N28" s="208"/>
      <c r="O28" s="208"/>
      <c r="P28" s="208"/>
      <c r="Q28" s="208"/>
      <c r="R28" s="208"/>
      <c r="S28" s="233"/>
      <c r="T28" s="233"/>
      <c r="U28" s="234"/>
      <c r="V28" s="49">
        <f t="shared" si="0"/>
        <v>0</v>
      </c>
      <c r="W28" s="207"/>
      <c r="X28" s="208"/>
      <c r="Y28" s="208"/>
      <c r="Z28" s="208"/>
      <c r="AA28" s="208"/>
      <c r="AB28" s="208"/>
      <c r="AC28" s="208"/>
      <c r="AD28" s="208"/>
      <c r="AE28" s="208"/>
      <c r="AF28" s="208"/>
      <c r="AG28" s="233"/>
      <c r="AH28" s="233"/>
      <c r="AI28" s="233"/>
      <c r="AJ28" s="233"/>
      <c r="AK28" s="233"/>
      <c r="AL28" s="234"/>
      <c r="AM28" s="50">
        <f t="shared" si="1"/>
        <v>0</v>
      </c>
      <c r="AN28" s="235" t="str">
        <f t="shared" si="15"/>
        <v xml:space="preserve"> </v>
      </c>
      <c r="AO28" s="207"/>
      <c r="AP28" s="208"/>
      <c r="AQ28" s="208"/>
      <c r="AR28" s="208"/>
      <c r="AS28" s="208"/>
      <c r="AT28" s="208"/>
      <c r="AU28" s="208"/>
      <c r="AV28" s="208"/>
      <c r="AW28" s="208"/>
      <c r="AX28" s="208"/>
      <c r="AY28" s="233"/>
      <c r="AZ28" s="233"/>
      <c r="BA28" s="233"/>
      <c r="BB28" s="233"/>
      <c r="BC28" s="233"/>
      <c r="BD28" s="50">
        <f t="shared" si="2"/>
        <v>0</v>
      </c>
      <c r="BE28" s="207"/>
      <c r="BF28" s="208"/>
      <c r="BG28" s="208"/>
      <c r="BH28" s="208"/>
      <c r="BI28" s="208"/>
      <c r="BJ28" s="208"/>
      <c r="BK28" s="208"/>
      <c r="BL28" s="208"/>
      <c r="BM28" s="208"/>
      <c r="BN28" s="208"/>
      <c r="BO28" s="233"/>
      <c r="BP28" s="233"/>
      <c r="BQ28" s="233"/>
      <c r="BR28" s="233"/>
      <c r="BS28" s="233"/>
      <c r="BT28" s="233"/>
      <c r="BU28" s="233"/>
      <c r="BV28" s="234"/>
      <c r="BW28" s="50">
        <f t="shared" si="3"/>
        <v>0</v>
      </c>
      <c r="BX28" s="50" t="str">
        <f t="shared" si="16"/>
        <v xml:space="preserve"> </v>
      </c>
      <c r="BY28" s="216" t="str">
        <f t="shared" si="4"/>
        <v/>
      </c>
      <c r="BZ28" s="219" t="str">
        <f t="shared" si="7"/>
        <v/>
      </c>
      <c r="CA28" s="217" t="str">
        <f t="shared" si="8"/>
        <v/>
      </c>
      <c r="CB28" s="229" t="str">
        <f t="shared" si="9"/>
        <v xml:space="preserve"> </v>
      </c>
      <c r="CC28" s="207"/>
      <c r="CD28" s="208"/>
      <c r="CE28" s="208"/>
      <c r="CF28" s="208"/>
      <c r="CG28" s="208"/>
      <c r="CH28" s="208"/>
      <c r="CI28" s="208"/>
      <c r="CJ28" s="234"/>
      <c r="CK28" s="204">
        <f t="shared" si="10"/>
        <v>0</v>
      </c>
      <c r="CL28" s="230" t="str">
        <f t="shared" si="5"/>
        <v xml:space="preserve"> </v>
      </c>
      <c r="CM28" s="207"/>
      <c r="CN28" s="208"/>
      <c r="CO28" s="208"/>
      <c r="CP28" s="208"/>
      <c r="CQ28" s="234"/>
      <c r="CR28" s="204">
        <f t="shared" si="11"/>
        <v>0</v>
      </c>
      <c r="CS28" s="230" t="str">
        <f t="shared" si="12"/>
        <v xml:space="preserve"> </v>
      </c>
      <c r="CT28" s="207"/>
      <c r="CU28" s="208"/>
      <c r="CV28" s="207"/>
      <c r="CW28" s="208"/>
      <c r="CX28" s="207"/>
      <c r="CY28" s="204">
        <f t="shared" si="13"/>
        <v>0</v>
      </c>
      <c r="CZ28" s="236" t="str">
        <f t="shared" si="6"/>
        <v xml:space="preserve"> </v>
      </c>
      <c r="DA28" s="70"/>
      <c r="DB28" s="70"/>
      <c r="DC28" s="71"/>
      <c r="DD28" s="70"/>
      <c r="DE28" s="70"/>
      <c r="DF28" s="70"/>
      <c r="DG28" s="71"/>
      <c r="DH28" s="70"/>
      <c r="DI28" s="70"/>
      <c r="DJ28" s="71"/>
      <c r="DK28" s="72"/>
    </row>
    <row r="29" spans="1:115" ht="16.5" customHeight="1" x14ac:dyDescent="0.25">
      <c r="A29" s="46"/>
      <c r="B29" s="47"/>
      <c r="C29" s="456"/>
      <c r="D29" s="57"/>
      <c r="E29" s="48" t="str">
        <f t="shared" si="14"/>
        <v xml:space="preserve"> </v>
      </c>
      <c r="F29" s="211"/>
      <c r="G29" s="208"/>
      <c r="H29" s="208"/>
      <c r="I29" s="208"/>
      <c r="J29" s="208"/>
      <c r="K29" s="208"/>
      <c r="L29" s="208"/>
      <c r="M29" s="208"/>
      <c r="N29" s="208"/>
      <c r="O29" s="208"/>
      <c r="P29" s="208"/>
      <c r="Q29" s="208"/>
      <c r="R29" s="208"/>
      <c r="S29" s="233"/>
      <c r="T29" s="233"/>
      <c r="U29" s="234"/>
      <c r="V29" s="49">
        <f t="shared" si="0"/>
        <v>0</v>
      </c>
      <c r="W29" s="207"/>
      <c r="X29" s="208"/>
      <c r="Y29" s="208"/>
      <c r="Z29" s="208"/>
      <c r="AA29" s="208"/>
      <c r="AB29" s="208"/>
      <c r="AC29" s="208"/>
      <c r="AD29" s="208"/>
      <c r="AE29" s="208"/>
      <c r="AF29" s="208"/>
      <c r="AG29" s="233"/>
      <c r="AH29" s="233"/>
      <c r="AI29" s="233"/>
      <c r="AJ29" s="233"/>
      <c r="AK29" s="233"/>
      <c r="AL29" s="234"/>
      <c r="AM29" s="50">
        <f t="shared" si="1"/>
        <v>0</v>
      </c>
      <c r="AN29" s="235" t="str">
        <f t="shared" si="15"/>
        <v xml:space="preserve"> </v>
      </c>
      <c r="AO29" s="207"/>
      <c r="AP29" s="208"/>
      <c r="AQ29" s="208"/>
      <c r="AR29" s="208"/>
      <c r="AS29" s="208"/>
      <c r="AT29" s="208"/>
      <c r="AU29" s="208"/>
      <c r="AV29" s="208"/>
      <c r="AW29" s="208"/>
      <c r="AX29" s="208"/>
      <c r="AY29" s="233"/>
      <c r="AZ29" s="233"/>
      <c r="BA29" s="233"/>
      <c r="BB29" s="233"/>
      <c r="BC29" s="233"/>
      <c r="BD29" s="50">
        <f t="shared" si="2"/>
        <v>0</v>
      </c>
      <c r="BE29" s="207"/>
      <c r="BF29" s="208"/>
      <c r="BG29" s="208"/>
      <c r="BH29" s="208"/>
      <c r="BI29" s="208"/>
      <c r="BJ29" s="208"/>
      <c r="BK29" s="208"/>
      <c r="BL29" s="208"/>
      <c r="BM29" s="208"/>
      <c r="BN29" s="208"/>
      <c r="BO29" s="233"/>
      <c r="BP29" s="233"/>
      <c r="BQ29" s="233"/>
      <c r="BR29" s="233"/>
      <c r="BS29" s="233"/>
      <c r="BT29" s="233"/>
      <c r="BU29" s="233"/>
      <c r="BV29" s="234"/>
      <c r="BW29" s="50">
        <f t="shared" si="3"/>
        <v>0</v>
      </c>
      <c r="BX29" s="50" t="str">
        <f t="shared" si="16"/>
        <v xml:space="preserve"> </v>
      </c>
      <c r="BY29" s="216" t="str">
        <f t="shared" si="4"/>
        <v/>
      </c>
      <c r="BZ29" s="219" t="str">
        <f t="shared" si="7"/>
        <v/>
      </c>
      <c r="CA29" s="217" t="str">
        <f t="shared" si="8"/>
        <v/>
      </c>
      <c r="CB29" s="229" t="str">
        <f t="shared" si="9"/>
        <v xml:space="preserve"> </v>
      </c>
      <c r="CC29" s="207"/>
      <c r="CD29" s="208"/>
      <c r="CE29" s="208"/>
      <c r="CF29" s="208"/>
      <c r="CG29" s="208"/>
      <c r="CH29" s="208"/>
      <c r="CI29" s="208"/>
      <c r="CJ29" s="234"/>
      <c r="CK29" s="204">
        <f t="shared" si="10"/>
        <v>0</v>
      </c>
      <c r="CL29" s="230" t="str">
        <f t="shared" si="5"/>
        <v xml:space="preserve"> </v>
      </c>
      <c r="CM29" s="207"/>
      <c r="CN29" s="208"/>
      <c r="CO29" s="208"/>
      <c r="CP29" s="208"/>
      <c r="CQ29" s="234"/>
      <c r="CR29" s="204">
        <f t="shared" si="11"/>
        <v>0</v>
      </c>
      <c r="CS29" s="230" t="str">
        <f t="shared" si="12"/>
        <v xml:space="preserve"> </v>
      </c>
      <c r="CT29" s="207"/>
      <c r="CU29" s="208"/>
      <c r="CV29" s="207"/>
      <c r="CW29" s="208"/>
      <c r="CX29" s="207"/>
      <c r="CY29" s="204">
        <f t="shared" si="13"/>
        <v>0</v>
      </c>
      <c r="CZ29" s="236" t="str">
        <f t="shared" si="6"/>
        <v xml:space="preserve"> </v>
      </c>
      <c r="DA29" s="70"/>
      <c r="DB29" s="70"/>
      <c r="DC29" s="71"/>
      <c r="DD29" s="70"/>
      <c r="DE29" s="70"/>
      <c r="DF29" s="70"/>
      <c r="DG29" s="71"/>
      <c r="DH29" s="70"/>
      <c r="DI29" s="70"/>
      <c r="DJ29" s="71"/>
      <c r="DK29" s="72"/>
    </row>
    <row r="30" spans="1:115" ht="16.5" customHeight="1" x14ac:dyDescent="0.25">
      <c r="A30" s="46"/>
      <c r="B30" s="47"/>
      <c r="C30" s="456"/>
      <c r="D30" s="57"/>
      <c r="E30" s="48" t="str">
        <f t="shared" si="14"/>
        <v xml:space="preserve"> </v>
      </c>
      <c r="F30" s="211"/>
      <c r="G30" s="208"/>
      <c r="H30" s="208"/>
      <c r="I30" s="208"/>
      <c r="J30" s="208"/>
      <c r="K30" s="208"/>
      <c r="L30" s="208"/>
      <c r="M30" s="208"/>
      <c r="N30" s="208"/>
      <c r="O30" s="208"/>
      <c r="P30" s="208"/>
      <c r="Q30" s="208"/>
      <c r="R30" s="208"/>
      <c r="S30" s="233"/>
      <c r="T30" s="233"/>
      <c r="U30" s="234"/>
      <c r="V30" s="49">
        <f t="shared" si="0"/>
        <v>0</v>
      </c>
      <c r="W30" s="207"/>
      <c r="X30" s="208"/>
      <c r="Y30" s="208"/>
      <c r="Z30" s="208"/>
      <c r="AA30" s="208"/>
      <c r="AB30" s="208"/>
      <c r="AC30" s="208"/>
      <c r="AD30" s="208"/>
      <c r="AE30" s="208"/>
      <c r="AF30" s="208"/>
      <c r="AG30" s="233"/>
      <c r="AH30" s="233"/>
      <c r="AI30" s="233"/>
      <c r="AJ30" s="233"/>
      <c r="AK30" s="233"/>
      <c r="AL30" s="234"/>
      <c r="AM30" s="50">
        <f t="shared" si="1"/>
        <v>0</v>
      </c>
      <c r="AN30" s="235" t="str">
        <f t="shared" si="15"/>
        <v xml:space="preserve"> </v>
      </c>
      <c r="AO30" s="207"/>
      <c r="AP30" s="208"/>
      <c r="AQ30" s="208"/>
      <c r="AR30" s="208"/>
      <c r="AS30" s="208"/>
      <c r="AT30" s="208"/>
      <c r="AU30" s="208"/>
      <c r="AV30" s="208"/>
      <c r="AW30" s="208"/>
      <c r="AX30" s="208"/>
      <c r="AY30" s="233"/>
      <c r="AZ30" s="233"/>
      <c r="BA30" s="233"/>
      <c r="BB30" s="233"/>
      <c r="BC30" s="233"/>
      <c r="BD30" s="50">
        <f t="shared" si="2"/>
        <v>0</v>
      </c>
      <c r="BE30" s="207"/>
      <c r="BF30" s="208"/>
      <c r="BG30" s="208"/>
      <c r="BH30" s="208"/>
      <c r="BI30" s="208"/>
      <c r="BJ30" s="208"/>
      <c r="BK30" s="208"/>
      <c r="BL30" s="208"/>
      <c r="BM30" s="208"/>
      <c r="BN30" s="208"/>
      <c r="BO30" s="233"/>
      <c r="BP30" s="233"/>
      <c r="BQ30" s="233"/>
      <c r="BR30" s="233"/>
      <c r="BS30" s="233"/>
      <c r="BT30" s="233"/>
      <c r="BU30" s="233"/>
      <c r="BV30" s="234"/>
      <c r="BW30" s="50">
        <f t="shared" si="3"/>
        <v>0</v>
      </c>
      <c r="BX30" s="50" t="str">
        <f t="shared" si="16"/>
        <v xml:space="preserve"> </v>
      </c>
      <c r="BY30" s="216" t="str">
        <f t="shared" si="4"/>
        <v/>
      </c>
      <c r="BZ30" s="219" t="str">
        <f t="shared" si="7"/>
        <v/>
      </c>
      <c r="CA30" s="217" t="str">
        <f t="shared" si="8"/>
        <v/>
      </c>
      <c r="CB30" s="229" t="str">
        <f t="shared" si="9"/>
        <v xml:space="preserve"> </v>
      </c>
      <c r="CC30" s="207"/>
      <c r="CD30" s="208"/>
      <c r="CE30" s="208"/>
      <c r="CF30" s="208"/>
      <c r="CG30" s="208"/>
      <c r="CH30" s="208"/>
      <c r="CI30" s="208"/>
      <c r="CJ30" s="234"/>
      <c r="CK30" s="204">
        <f t="shared" si="10"/>
        <v>0</v>
      </c>
      <c r="CL30" s="230" t="str">
        <f t="shared" si="5"/>
        <v xml:space="preserve"> </v>
      </c>
      <c r="CM30" s="207"/>
      <c r="CN30" s="208"/>
      <c r="CO30" s="208"/>
      <c r="CP30" s="208"/>
      <c r="CQ30" s="234"/>
      <c r="CR30" s="204">
        <f t="shared" si="11"/>
        <v>0</v>
      </c>
      <c r="CS30" s="230" t="str">
        <f t="shared" si="12"/>
        <v xml:space="preserve"> </v>
      </c>
      <c r="CT30" s="207"/>
      <c r="CU30" s="208"/>
      <c r="CV30" s="207"/>
      <c r="CW30" s="208"/>
      <c r="CX30" s="207"/>
      <c r="CY30" s="204">
        <f t="shared" si="13"/>
        <v>0</v>
      </c>
      <c r="CZ30" s="236" t="str">
        <f t="shared" si="6"/>
        <v xml:space="preserve"> </v>
      </c>
      <c r="DA30" s="70"/>
      <c r="DB30" s="70"/>
      <c r="DC30" s="71"/>
      <c r="DD30" s="70"/>
      <c r="DE30" s="70"/>
      <c r="DF30" s="70"/>
      <c r="DG30" s="71"/>
      <c r="DH30" s="70"/>
      <c r="DI30" s="70"/>
      <c r="DJ30" s="71"/>
      <c r="DK30" s="72"/>
    </row>
    <row r="31" spans="1:115" ht="16.5" customHeight="1" x14ac:dyDescent="0.25">
      <c r="A31" s="46"/>
      <c r="B31" s="46"/>
      <c r="C31" s="208"/>
      <c r="D31" s="60"/>
      <c r="E31" s="48" t="str">
        <f t="shared" si="14"/>
        <v xml:space="preserve"> </v>
      </c>
      <c r="F31" s="211"/>
      <c r="G31" s="208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33"/>
      <c r="T31" s="233"/>
      <c r="U31" s="234"/>
      <c r="V31" s="49">
        <f t="shared" si="0"/>
        <v>0</v>
      </c>
      <c r="W31" s="207"/>
      <c r="X31" s="208"/>
      <c r="Y31" s="208"/>
      <c r="Z31" s="208"/>
      <c r="AA31" s="208"/>
      <c r="AB31" s="208"/>
      <c r="AC31" s="208"/>
      <c r="AD31" s="208"/>
      <c r="AE31" s="208"/>
      <c r="AF31" s="208"/>
      <c r="AG31" s="233"/>
      <c r="AH31" s="233"/>
      <c r="AI31" s="233"/>
      <c r="AJ31" s="233"/>
      <c r="AK31" s="233"/>
      <c r="AL31" s="234"/>
      <c r="AM31" s="50">
        <f t="shared" si="1"/>
        <v>0</v>
      </c>
      <c r="AN31" s="235" t="str">
        <f t="shared" si="15"/>
        <v xml:space="preserve"> </v>
      </c>
      <c r="AO31" s="207"/>
      <c r="AP31" s="208"/>
      <c r="AQ31" s="208"/>
      <c r="AR31" s="208"/>
      <c r="AS31" s="208"/>
      <c r="AT31" s="208"/>
      <c r="AU31" s="208"/>
      <c r="AV31" s="208"/>
      <c r="AW31" s="208"/>
      <c r="AX31" s="208"/>
      <c r="AY31" s="233"/>
      <c r="AZ31" s="233"/>
      <c r="BA31" s="233"/>
      <c r="BB31" s="233"/>
      <c r="BC31" s="233"/>
      <c r="BD31" s="50">
        <f t="shared" si="2"/>
        <v>0</v>
      </c>
      <c r="BE31" s="207"/>
      <c r="BF31" s="208"/>
      <c r="BG31" s="208"/>
      <c r="BH31" s="208"/>
      <c r="BI31" s="208"/>
      <c r="BJ31" s="208"/>
      <c r="BK31" s="208"/>
      <c r="BL31" s="208"/>
      <c r="BM31" s="208"/>
      <c r="BN31" s="208"/>
      <c r="BO31" s="233"/>
      <c r="BP31" s="233"/>
      <c r="BQ31" s="233"/>
      <c r="BR31" s="233"/>
      <c r="BS31" s="233"/>
      <c r="BT31" s="233"/>
      <c r="BU31" s="233"/>
      <c r="BV31" s="234"/>
      <c r="BW31" s="50">
        <f t="shared" si="3"/>
        <v>0</v>
      </c>
      <c r="BX31" s="50" t="str">
        <f t="shared" si="16"/>
        <v xml:space="preserve"> </v>
      </c>
      <c r="BY31" s="216" t="str">
        <f t="shared" si="4"/>
        <v/>
      </c>
      <c r="BZ31" s="219" t="str">
        <f t="shared" si="7"/>
        <v/>
      </c>
      <c r="CA31" s="217" t="str">
        <f t="shared" si="8"/>
        <v/>
      </c>
      <c r="CB31" s="229" t="str">
        <f t="shared" si="9"/>
        <v xml:space="preserve"> </v>
      </c>
      <c r="CC31" s="207"/>
      <c r="CD31" s="208"/>
      <c r="CE31" s="208"/>
      <c r="CF31" s="208"/>
      <c r="CG31" s="208"/>
      <c r="CH31" s="208"/>
      <c r="CI31" s="208"/>
      <c r="CJ31" s="234"/>
      <c r="CK31" s="204">
        <f t="shared" si="10"/>
        <v>0</v>
      </c>
      <c r="CL31" s="230" t="str">
        <f t="shared" si="5"/>
        <v xml:space="preserve"> </v>
      </c>
      <c r="CM31" s="207"/>
      <c r="CN31" s="208"/>
      <c r="CO31" s="208"/>
      <c r="CP31" s="208"/>
      <c r="CQ31" s="234"/>
      <c r="CR31" s="204">
        <f t="shared" si="11"/>
        <v>0</v>
      </c>
      <c r="CS31" s="230" t="str">
        <f t="shared" si="12"/>
        <v xml:space="preserve"> </v>
      </c>
      <c r="CT31" s="207"/>
      <c r="CU31" s="208"/>
      <c r="CV31" s="207"/>
      <c r="CW31" s="208"/>
      <c r="CX31" s="207"/>
      <c r="CY31" s="204">
        <f t="shared" si="13"/>
        <v>0</v>
      </c>
      <c r="CZ31" s="236" t="str">
        <f t="shared" si="6"/>
        <v xml:space="preserve"> </v>
      </c>
      <c r="DA31" s="70"/>
      <c r="DB31" s="70"/>
      <c r="DC31" s="71"/>
      <c r="DD31" s="70"/>
      <c r="DE31" s="70"/>
      <c r="DF31" s="70"/>
      <c r="DG31" s="71"/>
      <c r="DH31" s="70"/>
      <c r="DI31" s="70"/>
      <c r="DJ31" s="71"/>
      <c r="DK31" s="72"/>
    </row>
    <row r="32" spans="1:115" ht="16.5" customHeight="1" x14ac:dyDescent="0.25">
      <c r="A32" s="46"/>
      <c r="B32" s="46"/>
      <c r="C32" s="208"/>
      <c r="D32" s="60"/>
      <c r="E32" s="48" t="str">
        <f t="shared" si="14"/>
        <v xml:space="preserve"> </v>
      </c>
      <c r="F32" s="211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8"/>
      <c r="R32" s="208"/>
      <c r="S32" s="233"/>
      <c r="T32" s="233"/>
      <c r="U32" s="234"/>
      <c r="V32" s="49">
        <f t="shared" si="0"/>
        <v>0</v>
      </c>
      <c r="W32" s="207"/>
      <c r="X32" s="208"/>
      <c r="Y32" s="208"/>
      <c r="Z32" s="208"/>
      <c r="AA32" s="208"/>
      <c r="AB32" s="208"/>
      <c r="AC32" s="208"/>
      <c r="AD32" s="208"/>
      <c r="AE32" s="208"/>
      <c r="AF32" s="208"/>
      <c r="AG32" s="233"/>
      <c r="AH32" s="233"/>
      <c r="AI32" s="233"/>
      <c r="AJ32" s="233"/>
      <c r="AK32" s="233"/>
      <c r="AL32" s="234"/>
      <c r="AM32" s="50">
        <f t="shared" si="1"/>
        <v>0</v>
      </c>
      <c r="AN32" s="235" t="str">
        <f t="shared" si="15"/>
        <v xml:space="preserve"> </v>
      </c>
      <c r="AO32" s="207"/>
      <c r="AP32" s="208"/>
      <c r="AQ32" s="208"/>
      <c r="AR32" s="208"/>
      <c r="AS32" s="208"/>
      <c r="AT32" s="208"/>
      <c r="AU32" s="208"/>
      <c r="AV32" s="208"/>
      <c r="AW32" s="208"/>
      <c r="AX32" s="208"/>
      <c r="AY32" s="233"/>
      <c r="AZ32" s="233"/>
      <c r="BA32" s="233"/>
      <c r="BB32" s="233"/>
      <c r="BC32" s="233"/>
      <c r="BD32" s="50">
        <f t="shared" si="2"/>
        <v>0</v>
      </c>
      <c r="BE32" s="207"/>
      <c r="BF32" s="208"/>
      <c r="BG32" s="208"/>
      <c r="BH32" s="208"/>
      <c r="BI32" s="208"/>
      <c r="BJ32" s="208"/>
      <c r="BK32" s="208"/>
      <c r="BL32" s="208"/>
      <c r="BM32" s="208"/>
      <c r="BN32" s="208"/>
      <c r="BO32" s="233"/>
      <c r="BP32" s="233"/>
      <c r="BQ32" s="233"/>
      <c r="BR32" s="233"/>
      <c r="BS32" s="233"/>
      <c r="BT32" s="233"/>
      <c r="BU32" s="233"/>
      <c r="BV32" s="234"/>
      <c r="BW32" s="50">
        <f t="shared" si="3"/>
        <v>0</v>
      </c>
      <c r="BX32" s="50" t="str">
        <f t="shared" si="16"/>
        <v xml:space="preserve"> </v>
      </c>
      <c r="BY32" s="216" t="str">
        <f t="shared" si="4"/>
        <v/>
      </c>
      <c r="BZ32" s="219" t="str">
        <f t="shared" si="7"/>
        <v/>
      </c>
      <c r="CA32" s="217" t="str">
        <f t="shared" si="8"/>
        <v/>
      </c>
      <c r="CB32" s="229" t="str">
        <f t="shared" si="9"/>
        <v xml:space="preserve"> </v>
      </c>
      <c r="CC32" s="207"/>
      <c r="CD32" s="208"/>
      <c r="CE32" s="208"/>
      <c r="CF32" s="208"/>
      <c r="CG32" s="208"/>
      <c r="CH32" s="208"/>
      <c r="CI32" s="208"/>
      <c r="CJ32" s="234"/>
      <c r="CK32" s="204">
        <f t="shared" si="10"/>
        <v>0</v>
      </c>
      <c r="CL32" s="230" t="str">
        <f t="shared" si="5"/>
        <v xml:space="preserve"> </v>
      </c>
      <c r="CM32" s="207"/>
      <c r="CN32" s="208"/>
      <c r="CO32" s="208"/>
      <c r="CP32" s="208"/>
      <c r="CQ32" s="234"/>
      <c r="CR32" s="204">
        <f t="shared" si="11"/>
        <v>0</v>
      </c>
      <c r="CS32" s="230" t="str">
        <f t="shared" si="12"/>
        <v xml:space="preserve"> </v>
      </c>
      <c r="CT32" s="207"/>
      <c r="CU32" s="208"/>
      <c r="CV32" s="207"/>
      <c r="CW32" s="208"/>
      <c r="CX32" s="207"/>
      <c r="CY32" s="204">
        <f t="shared" si="13"/>
        <v>0</v>
      </c>
      <c r="CZ32" s="236" t="str">
        <f t="shared" si="6"/>
        <v xml:space="preserve"> </v>
      </c>
      <c r="DA32" s="70"/>
      <c r="DB32" s="70"/>
      <c r="DC32" s="71"/>
      <c r="DD32" s="70"/>
      <c r="DE32" s="70"/>
      <c r="DF32" s="70"/>
      <c r="DG32" s="71"/>
      <c r="DH32" s="70"/>
      <c r="DI32" s="70"/>
      <c r="DJ32" s="71"/>
      <c r="DK32" s="72"/>
    </row>
    <row r="33" spans="1:115" ht="16.5" customHeight="1" x14ac:dyDescent="0.25">
      <c r="A33" s="46"/>
      <c r="B33" s="46"/>
      <c r="C33" s="208"/>
      <c r="D33" s="60"/>
      <c r="E33" s="48" t="str">
        <f t="shared" si="14"/>
        <v xml:space="preserve"> </v>
      </c>
      <c r="F33" s="211"/>
      <c r="G33" s="208"/>
      <c r="H33" s="208"/>
      <c r="I33" s="208"/>
      <c r="J33" s="208"/>
      <c r="K33" s="208"/>
      <c r="L33" s="208"/>
      <c r="M33" s="208"/>
      <c r="N33" s="208"/>
      <c r="O33" s="208"/>
      <c r="P33" s="208"/>
      <c r="Q33" s="208"/>
      <c r="R33" s="208"/>
      <c r="S33" s="233"/>
      <c r="T33" s="233"/>
      <c r="U33" s="234"/>
      <c r="V33" s="49">
        <f t="shared" si="0"/>
        <v>0</v>
      </c>
      <c r="W33" s="207"/>
      <c r="X33" s="208"/>
      <c r="Y33" s="208"/>
      <c r="Z33" s="208"/>
      <c r="AA33" s="208"/>
      <c r="AB33" s="208"/>
      <c r="AC33" s="208"/>
      <c r="AD33" s="208"/>
      <c r="AE33" s="208"/>
      <c r="AF33" s="208"/>
      <c r="AG33" s="233"/>
      <c r="AH33" s="233"/>
      <c r="AI33" s="233"/>
      <c r="AJ33" s="233"/>
      <c r="AK33" s="233"/>
      <c r="AL33" s="234"/>
      <c r="AM33" s="50">
        <f t="shared" si="1"/>
        <v>0</v>
      </c>
      <c r="AN33" s="235" t="str">
        <f t="shared" si="15"/>
        <v xml:space="preserve"> </v>
      </c>
      <c r="AO33" s="207"/>
      <c r="AP33" s="208"/>
      <c r="AQ33" s="208"/>
      <c r="AR33" s="208"/>
      <c r="AS33" s="208"/>
      <c r="AT33" s="208"/>
      <c r="AU33" s="208"/>
      <c r="AV33" s="208"/>
      <c r="AW33" s="208"/>
      <c r="AX33" s="208"/>
      <c r="AY33" s="233"/>
      <c r="AZ33" s="233"/>
      <c r="BA33" s="233"/>
      <c r="BB33" s="233"/>
      <c r="BC33" s="233"/>
      <c r="BD33" s="50">
        <f t="shared" si="2"/>
        <v>0</v>
      </c>
      <c r="BE33" s="207"/>
      <c r="BF33" s="208"/>
      <c r="BG33" s="208"/>
      <c r="BH33" s="208"/>
      <c r="BI33" s="208"/>
      <c r="BJ33" s="208"/>
      <c r="BK33" s="208"/>
      <c r="BL33" s="208"/>
      <c r="BM33" s="208"/>
      <c r="BN33" s="208"/>
      <c r="BO33" s="233"/>
      <c r="BP33" s="233"/>
      <c r="BQ33" s="233"/>
      <c r="BR33" s="233"/>
      <c r="BS33" s="233"/>
      <c r="BT33" s="233"/>
      <c r="BU33" s="233"/>
      <c r="BV33" s="234"/>
      <c r="BW33" s="50">
        <f t="shared" si="3"/>
        <v>0</v>
      </c>
      <c r="BX33" s="50" t="str">
        <f t="shared" si="16"/>
        <v xml:space="preserve"> </v>
      </c>
      <c r="BY33" s="216" t="str">
        <f t="shared" si="4"/>
        <v/>
      </c>
      <c r="BZ33" s="219" t="str">
        <f t="shared" si="7"/>
        <v/>
      </c>
      <c r="CA33" s="217" t="str">
        <f t="shared" si="8"/>
        <v/>
      </c>
      <c r="CB33" s="229" t="str">
        <f t="shared" si="9"/>
        <v xml:space="preserve"> </v>
      </c>
      <c r="CC33" s="207"/>
      <c r="CD33" s="208"/>
      <c r="CE33" s="208"/>
      <c r="CF33" s="208"/>
      <c r="CG33" s="208"/>
      <c r="CH33" s="208"/>
      <c r="CI33" s="208"/>
      <c r="CJ33" s="234"/>
      <c r="CK33" s="204">
        <f t="shared" si="10"/>
        <v>0</v>
      </c>
      <c r="CL33" s="230" t="str">
        <f t="shared" si="5"/>
        <v xml:space="preserve"> </v>
      </c>
      <c r="CM33" s="207"/>
      <c r="CN33" s="208"/>
      <c r="CO33" s="208"/>
      <c r="CP33" s="208"/>
      <c r="CQ33" s="234"/>
      <c r="CR33" s="204">
        <f t="shared" si="11"/>
        <v>0</v>
      </c>
      <c r="CS33" s="230" t="str">
        <f t="shared" si="12"/>
        <v xml:space="preserve"> </v>
      </c>
      <c r="CT33" s="207"/>
      <c r="CU33" s="208"/>
      <c r="CV33" s="207"/>
      <c r="CW33" s="208"/>
      <c r="CX33" s="207"/>
      <c r="CY33" s="204">
        <f t="shared" si="13"/>
        <v>0</v>
      </c>
      <c r="CZ33" s="236" t="str">
        <f t="shared" si="6"/>
        <v xml:space="preserve"> </v>
      </c>
      <c r="DA33" s="70"/>
      <c r="DB33" s="70"/>
      <c r="DC33" s="71"/>
      <c r="DD33" s="70"/>
      <c r="DE33" s="70"/>
      <c r="DF33" s="70"/>
      <c r="DG33" s="71"/>
      <c r="DH33" s="70"/>
      <c r="DI33" s="70"/>
      <c r="DJ33" s="71"/>
      <c r="DK33" s="72"/>
    </row>
    <row r="34" spans="1:115" ht="16.5" customHeight="1" x14ac:dyDescent="0.25">
      <c r="A34" s="46"/>
      <c r="B34" s="46"/>
      <c r="C34" s="208"/>
      <c r="D34" s="60"/>
      <c r="E34" s="48" t="str">
        <f t="shared" si="14"/>
        <v xml:space="preserve"> </v>
      </c>
      <c r="F34" s="211"/>
      <c r="G34" s="208"/>
      <c r="H34" s="208"/>
      <c r="I34" s="208"/>
      <c r="J34" s="208"/>
      <c r="K34" s="208"/>
      <c r="L34" s="208"/>
      <c r="M34" s="208"/>
      <c r="N34" s="208"/>
      <c r="O34" s="208"/>
      <c r="P34" s="208"/>
      <c r="Q34" s="208"/>
      <c r="R34" s="208"/>
      <c r="S34" s="233"/>
      <c r="T34" s="233"/>
      <c r="U34" s="234"/>
      <c r="V34" s="49">
        <f t="shared" si="0"/>
        <v>0</v>
      </c>
      <c r="W34" s="207"/>
      <c r="X34" s="208"/>
      <c r="Y34" s="208"/>
      <c r="Z34" s="208"/>
      <c r="AA34" s="208"/>
      <c r="AB34" s="208"/>
      <c r="AC34" s="208"/>
      <c r="AD34" s="208"/>
      <c r="AE34" s="208"/>
      <c r="AF34" s="208"/>
      <c r="AG34" s="233"/>
      <c r="AH34" s="233"/>
      <c r="AI34" s="233"/>
      <c r="AJ34" s="233"/>
      <c r="AK34" s="233"/>
      <c r="AL34" s="234"/>
      <c r="AM34" s="50">
        <f t="shared" si="1"/>
        <v>0</v>
      </c>
      <c r="AN34" s="235" t="str">
        <f t="shared" si="15"/>
        <v xml:space="preserve"> </v>
      </c>
      <c r="AO34" s="207"/>
      <c r="AP34" s="208"/>
      <c r="AQ34" s="208"/>
      <c r="AR34" s="208"/>
      <c r="AS34" s="208"/>
      <c r="AT34" s="208"/>
      <c r="AU34" s="208"/>
      <c r="AV34" s="208"/>
      <c r="AW34" s="208"/>
      <c r="AX34" s="208"/>
      <c r="AY34" s="233"/>
      <c r="AZ34" s="233"/>
      <c r="BA34" s="233"/>
      <c r="BB34" s="233"/>
      <c r="BC34" s="233"/>
      <c r="BD34" s="50">
        <f t="shared" si="2"/>
        <v>0</v>
      </c>
      <c r="BE34" s="207"/>
      <c r="BF34" s="208"/>
      <c r="BG34" s="208"/>
      <c r="BH34" s="208"/>
      <c r="BI34" s="208"/>
      <c r="BJ34" s="208"/>
      <c r="BK34" s="208"/>
      <c r="BL34" s="208"/>
      <c r="BM34" s="208"/>
      <c r="BN34" s="208"/>
      <c r="BO34" s="233"/>
      <c r="BP34" s="233"/>
      <c r="BQ34" s="233"/>
      <c r="BR34" s="233"/>
      <c r="BS34" s="233"/>
      <c r="BT34" s="233"/>
      <c r="BU34" s="233"/>
      <c r="BV34" s="234"/>
      <c r="BW34" s="50">
        <f t="shared" si="3"/>
        <v>0</v>
      </c>
      <c r="BX34" s="50" t="str">
        <f t="shared" si="16"/>
        <v xml:space="preserve"> </v>
      </c>
      <c r="BY34" s="216" t="str">
        <f t="shared" si="4"/>
        <v/>
      </c>
      <c r="BZ34" s="219" t="str">
        <f t="shared" si="7"/>
        <v/>
      </c>
      <c r="CA34" s="217" t="str">
        <f t="shared" si="8"/>
        <v/>
      </c>
      <c r="CB34" s="229" t="str">
        <f t="shared" si="9"/>
        <v xml:space="preserve"> </v>
      </c>
      <c r="CC34" s="207"/>
      <c r="CD34" s="208"/>
      <c r="CE34" s="208"/>
      <c r="CF34" s="208"/>
      <c r="CG34" s="208"/>
      <c r="CH34" s="208"/>
      <c r="CI34" s="208"/>
      <c r="CJ34" s="234"/>
      <c r="CK34" s="204">
        <f t="shared" si="10"/>
        <v>0</v>
      </c>
      <c r="CL34" s="230" t="str">
        <f t="shared" si="5"/>
        <v xml:space="preserve"> </v>
      </c>
      <c r="CM34" s="207"/>
      <c r="CN34" s="208"/>
      <c r="CO34" s="208"/>
      <c r="CP34" s="208"/>
      <c r="CQ34" s="234"/>
      <c r="CR34" s="204">
        <f t="shared" si="11"/>
        <v>0</v>
      </c>
      <c r="CS34" s="230" t="str">
        <f t="shared" si="12"/>
        <v xml:space="preserve"> </v>
      </c>
      <c r="CT34" s="207"/>
      <c r="CU34" s="208"/>
      <c r="CV34" s="207"/>
      <c r="CW34" s="208"/>
      <c r="CX34" s="207"/>
      <c r="CY34" s="204">
        <f t="shared" si="13"/>
        <v>0</v>
      </c>
      <c r="CZ34" s="236" t="str">
        <f t="shared" si="6"/>
        <v xml:space="preserve"> </v>
      </c>
      <c r="DA34" s="70"/>
      <c r="DB34" s="70"/>
      <c r="DC34" s="71"/>
      <c r="DD34" s="70"/>
      <c r="DE34" s="70"/>
      <c r="DF34" s="70"/>
      <c r="DG34" s="71"/>
      <c r="DH34" s="70"/>
      <c r="DI34" s="70"/>
      <c r="DJ34" s="71"/>
      <c r="DK34" s="72"/>
    </row>
    <row r="35" spans="1:115" ht="16.5" customHeight="1" x14ac:dyDescent="0.25">
      <c r="A35" s="46"/>
      <c r="B35" s="46"/>
      <c r="C35" s="208"/>
      <c r="D35" s="60"/>
      <c r="E35" s="48" t="str">
        <f t="shared" si="14"/>
        <v xml:space="preserve"> </v>
      </c>
      <c r="F35" s="211"/>
      <c r="G35" s="208"/>
      <c r="H35" s="208"/>
      <c r="I35" s="208"/>
      <c r="J35" s="208"/>
      <c r="K35" s="208"/>
      <c r="L35" s="208"/>
      <c r="M35" s="208"/>
      <c r="N35" s="208"/>
      <c r="O35" s="208"/>
      <c r="P35" s="208"/>
      <c r="Q35" s="208"/>
      <c r="R35" s="208"/>
      <c r="S35" s="233"/>
      <c r="T35" s="233"/>
      <c r="U35" s="234"/>
      <c r="V35" s="49">
        <f t="shared" si="0"/>
        <v>0</v>
      </c>
      <c r="W35" s="207"/>
      <c r="X35" s="208"/>
      <c r="Y35" s="208"/>
      <c r="Z35" s="208"/>
      <c r="AA35" s="208"/>
      <c r="AB35" s="208"/>
      <c r="AC35" s="208"/>
      <c r="AD35" s="208"/>
      <c r="AE35" s="208"/>
      <c r="AF35" s="208"/>
      <c r="AG35" s="233"/>
      <c r="AH35" s="233"/>
      <c r="AI35" s="233"/>
      <c r="AJ35" s="233"/>
      <c r="AK35" s="233"/>
      <c r="AL35" s="234"/>
      <c r="AM35" s="50">
        <f t="shared" si="1"/>
        <v>0</v>
      </c>
      <c r="AN35" s="235" t="str">
        <f t="shared" si="15"/>
        <v xml:space="preserve"> </v>
      </c>
      <c r="AO35" s="207"/>
      <c r="AP35" s="208"/>
      <c r="AQ35" s="208"/>
      <c r="AR35" s="208"/>
      <c r="AS35" s="208"/>
      <c r="AT35" s="208"/>
      <c r="AU35" s="208"/>
      <c r="AV35" s="208"/>
      <c r="AW35" s="208"/>
      <c r="AX35" s="208"/>
      <c r="AY35" s="233"/>
      <c r="AZ35" s="233"/>
      <c r="BA35" s="233"/>
      <c r="BB35" s="233"/>
      <c r="BC35" s="233"/>
      <c r="BD35" s="50">
        <f t="shared" si="2"/>
        <v>0</v>
      </c>
      <c r="BE35" s="207"/>
      <c r="BF35" s="208"/>
      <c r="BG35" s="208"/>
      <c r="BH35" s="208"/>
      <c r="BI35" s="208"/>
      <c r="BJ35" s="208"/>
      <c r="BK35" s="208"/>
      <c r="BL35" s="208"/>
      <c r="BM35" s="208"/>
      <c r="BN35" s="208"/>
      <c r="BO35" s="233"/>
      <c r="BP35" s="233"/>
      <c r="BQ35" s="233"/>
      <c r="BR35" s="233"/>
      <c r="BS35" s="233"/>
      <c r="BT35" s="233"/>
      <c r="BU35" s="233"/>
      <c r="BV35" s="234"/>
      <c r="BW35" s="50">
        <f t="shared" si="3"/>
        <v>0</v>
      </c>
      <c r="BX35" s="50" t="str">
        <f t="shared" si="16"/>
        <v xml:space="preserve"> </v>
      </c>
      <c r="BY35" s="216" t="str">
        <f t="shared" si="4"/>
        <v/>
      </c>
      <c r="BZ35" s="219" t="str">
        <f t="shared" si="7"/>
        <v/>
      </c>
      <c r="CA35" s="217" t="str">
        <f t="shared" si="8"/>
        <v/>
      </c>
      <c r="CB35" s="229" t="str">
        <f t="shared" si="9"/>
        <v xml:space="preserve"> </v>
      </c>
      <c r="CC35" s="207"/>
      <c r="CD35" s="208"/>
      <c r="CE35" s="208"/>
      <c r="CF35" s="208"/>
      <c r="CG35" s="208"/>
      <c r="CH35" s="208"/>
      <c r="CI35" s="208"/>
      <c r="CJ35" s="234"/>
      <c r="CK35" s="204">
        <f t="shared" si="10"/>
        <v>0</v>
      </c>
      <c r="CL35" s="230" t="str">
        <f t="shared" si="5"/>
        <v xml:space="preserve"> </v>
      </c>
      <c r="CM35" s="207"/>
      <c r="CN35" s="208"/>
      <c r="CO35" s="208"/>
      <c r="CP35" s="208"/>
      <c r="CQ35" s="234"/>
      <c r="CR35" s="204">
        <f t="shared" si="11"/>
        <v>0</v>
      </c>
      <c r="CS35" s="230" t="str">
        <f t="shared" si="12"/>
        <v xml:space="preserve"> </v>
      </c>
      <c r="CT35" s="207"/>
      <c r="CU35" s="208"/>
      <c r="CV35" s="207"/>
      <c r="CW35" s="208"/>
      <c r="CX35" s="207"/>
      <c r="CY35" s="204">
        <f t="shared" si="13"/>
        <v>0</v>
      </c>
      <c r="CZ35" s="236" t="str">
        <f t="shared" si="6"/>
        <v xml:space="preserve"> </v>
      </c>
      <c r="DA35" s="70"/>
      <c r="DB35" s="70"/>
      <c r="DC35" s="71"/>
      <c r="DD35" s="70"/>
      <c r="DE35" s="70"/>
      <c r="DF35" s="70"/>
      <c r="DG35" s="71"/>
      <c r="DH35" s="70"/>
      <c r="DI35" s="70"/>
      <c r="DJ35" s="71"/>
      <c r="DK35" s="72"/>
    </row>
    <row r="36" spans="1:115" ht="16.5" customHeight="1" x14ac:dyDescent="0.25">
      <c r="A36" s="46"/>
      <c r="B36" s="46"/>
      <c r="C36" s="208"/>
      <c r="D36" s="60"/>
      <c r="E36" s="48" t="str">
        <f t="shared" si="14"/>
        <v xml:space="preserve"> </v>
      </c>
      <c r="F36" s="211"/>
      <c r="G36" s="208"/>
      <c r="H36" s="208"/>
      <c r="I36" s="208"/>
      <c r="J36" s="208"/>
      <c r="K36" s="208"/>
      <c r="L36" s="208"/>
      <c r="M36" s="208"/>
      <c r="N36" s="208"/>
      <c r="O36" s="208"/>
      <c r="P36" s="208"/>
      <c r="Q36" s="208"/>
      <c r="R36" s="208"/>
      <c r="S36" s="233"/>
      <c r="T36" s="233"/>
      <c r="U36" s="234"/>
      <c r="V36" s="49">
        <f t="shared" si="0"/>
        <v>0</v>
      </c>
      <c r="W36" s="207"/>
      <c r="X36" s="208"/>
      <c r="Y36" s="208"/>
      <c r="Z36" s="208"/>
      <c r="AA36" s="208"/>
      <c r="AB36" s="208"/>
      <c r="AC36" s="208"/>
      <c r="AD36" s="208"/>
      <c r="AE36" s="208"/>
      <c r="AF36" s="208"/>
      <c r="AG36" s="233"/>
      <c r="AH36" s="233"/>
      <c r="AI36" s="233"/>
      <c r="AJ36" s="233"/>
      <c r="AK36" s="233"/>
      <c r="AL36" s="234"/>
      <c r="AM36" s="50">
        <f t="shared" si="1"/>
        <v>0</v>
      </c>
      <c r="AN36" s="235" t="str">
        <f t="shared" si="15"/>
        <v xml:space="preserve"> </v>
      </c>
      <c r="AO36" s="207"/>
      <c r="AP36" s="208"/>
      <c r="AQ36" s="208"/>
      <c r="AR36" s="208"/>
      <c r="AS36" s="208"/>
      <c r="AT36" s="208"/>
      <c r="AU36" s="208"/>
      <c r="AV36" s="208"/>
      <c r="AW36" s="208"/>
      <c r="AX36" s="208"/>
      <c r="AY36" s="233"/>
      <c r="AZ36" s="233"/>
      <c r="BA36" s="233"/>
      <c r="BB36" s="233"/>
      <c r="BC36" s="233"/>
      <c r="BD36" s="50">
        <f t="shared" si="2"/>
        <v>0</v>
      </c>
      <c r="BE36" s="207"/>
      <c r="BF36" s="208"/>
      <c r="BG36" s="208"/>
      <c r="BH36" s="208"/>
      <c r="BI36" s="208"/>
      <c r="BJ36" s="208"/>
      <c r="BK36" s="208"/>
      <c r="BL36" s="208"/>
      <c r="BM36" s="208"/>
      <c r="BN36" s="208"/>
      <c r="BO36" s="233"/>
      <c r="BP36" s="233"/>
      <c r="BQ36" s="233"/>
      <c r="BR36" s="233"/>
      <c r="BS36" s="233"/>
      <c r="BT36" s="233"/>
      <c r="BU36" s="233"/>
      <c r="BV36" s="234"/>
      <c r="BW36" s="50">
        <f t="shared" si="3"/>
        <v>0</v>
      </c>
      <c r="BX36" s="50" t="str">
        <f t="shared" si="16"/>
        <v xml:space="preserve"> </v>
      </c>
      <c r="BY36" s="216" t="str">
        <f t="shared" si="4"/>
        <v/>
      </c>
      <c r="BZ36" s="219" t="str">
        <f t="shared" si="7"/>
        <v/>
      </c>
      <c r="CA36" s="217" t="str">
        <f t="shared" si="8"/>
        <v/>
      </c>
      <c r="CB36" s="229" t="str">
        <f t="shared" si="9"/>
        <v xml:space="preserve"> </v>
      </c>
      <c r="CC36" s="207"/>
      <c r="CD36" s="208"/>
      <c r="CE36" s="208"/>
      <c r="CF36" s="208"/>
      <c r="CG36" s="208"/>
      <c r="CH36" s="208"/>
      <c r="CI36" s="208"/>
      <c r="CJ36" s="234"/>
      <c r="CK36" s="204">
        <f t="shared" si="10"/>
        <v>0</v>
      </c>
      <c r="CL36" s="230" t="str">
        <f t="shared" si="5"/>
        <v xml:space="preserve"> </v>
      </c>
      <c r="CM36" s="207"/>
      <c r="CN36" s="208"/>
      <c r="CO36" s="208"/>
      <c r="CP36" s="208"/>
      <c r="CQ36" s="234"/>
      <c r="CR36" s="204">
        <f t="shared" si="11"/>
        <v>0</v>
      </c>
      <c r="CS36" s="230" t="str">
        <f t="shared" si="12"/>
        <v xml:space="preserve"> </v>
      </c>
      <c r="CT36" s="207"/>
      <c r="CU36" s="208"/>
      <c r="CV36" s="207"/>
      <c r="CW36" s="208"/>
      <c r="CX36" s="207"/>
      <c r="CY36" s="204">
        <f t="shared" si="13"/>
        <v>0</v>
      </c>
      <c r="CZ36" s="236" t="str">
        <f t="shared" si="6"/>
        <v xml:space="preserve"> </v>
      </c>
      <c r="DA36" s="70"/>
      <c r="DB36" s="70"/>
      <c r="DC36" s="71"/>
      <c r="DD36" s="70"/>
      <c r="DE36" s="70"/>
      <c r="DF36" s="70"/>
      <c r="DG36" s="71"/>
      <c r="DH36" s="70"/>
      <c r="DI36" s="70"/>
      <c r="DJ36" s="71"/>
      <c r="DK36" s="72"/>
    </row>
    <row r="37" spans="1:115" ht="16.5" customHeight="1" x14ac:dyDescent="0.25">
      <c r="A37" s="46"/>
      <c r="B37" s="46"/>
      <c r="C37" s="208"/>
      <c r="D37" s="60"/>
      <c r="E37" s="48" t="str">
        <f t="shared" si="14"/>
        <v xml:space="preserve"> </v>
      </c>
      <c r="F37" s="211"/>
      <c r="G37" s="208"/>
      <c r="H37" s="208"/>
      <c r="I37" s="208"/>
      <c r="J37" s="208"/>
      <c r="K37" s="208"/>
      <c r="L37" s="208"/>
      <c r="M37" s="208"/>
      <c r="N37" s="208"/>
      <c r="O37" s="208"/>
      <c r="P37" s="208"/>
      <c r="Q37" s="208"/>
      <c r="R37" s="208"/>
      <c r="S37" s="233"/>
      <c r="T37" s="233"/>
      <c r="U37" s="234"/>
      <c r="V37" s="49">
        <f t="shared" si="0"/>
        <v>0</v>
      </c>
      <c r="W37" s="207"/>
      <c r="X37" s="208"/>
      <c r="Y37" s="208"/>
      <c r="Z37" s="208"/>
      <c r="AA37" s="208"/>
      <c r="AB37" s="208"/>
      <c r="AC37" s="208"/>
      <c r="AD37" s="208"/>
      <c r="AE37" s="208"/>
      <c r="AF37" s="208"/>
      <c r="AG37" s="233"/>
      <c r="AH37" s="233"/>
      <c r="AI37" s="233"/>
      <c r="AJ37" s="233"/>
      <c r="AK37" s="233"/>
      <c r="AL37" s="234"/>
      <c r="AM37" s="50">
        <f t="shared" si="1"/>
        <v>0</v>
      </c>
      <c r="AN37" s="235" t="str">
        <f t="shared" si="15"/>
        <v xml:space="preserve"> </v>
      </c>
      <c r="AO37" s="207"/>
      <c r="AP37" s="208"/>
      <c r="AQ37" s="208"/>
      <c r="AR37" s="208"/>
      <c r="AS37" s="208"/>
      <c r="AT37" s="208"/>
      <c r="AU37" s="208"/>
      <c r="AV37" s="208"/>
      <c r="AW37" s="208"/>
      <c r="AX37" s="208"/>
      <c r="AY37" s="233"/>
      <c r="AZ37" s="233"/>
      <c r="BA37" s="233"/>
      <c r="BB37" s="233"/>
      <c r="BC37" s="233"/>
      <c r="BD37" s="50">
        <f t="shared" si="2"/>
        <v>0</v>
      </c>
      <c r="BE37" s="207"/>
      <c r="BF37" s="208"/>
      <c r="BG37" s="208"/>
      <c r="BH37" s="208"/>
      <c r="BI37" s="208"/>
      <c r="BJ37" s="208"/>
      <c r="BK37" s="208"/>
      <c r="BL37" s="208"/>
      <c r="BM37" s="208"/>
      <c r="BN37" s="208"/>
      <c r="BO37" s="233"/>
      <c r="BP37" s="233"/>
      <c r="BQ37" s="233"/>
      <c r="BR37" s="233"/>
      <c r="BS37" s="233"/>
      <c r="BT37" s="233"/>
      <c r="BU37" s="233"/>
      <c r="BV37" s="234"/>
      <c r="BW37" s="50">
        <f t="shared" si="3"/>
        <v>0</v>
      </c>
      <c r="BX37" s="50" t="str">
        <f t="shared" si="16"/>
        <v xml:space="preserve"> </v>
      </c>
      <c r="BY37" s="216" t="str">
        <f t="shared" si="4"/>
        <v/>
      </c>
      <c r="BZ37" s="219" t="str">
        <f t="shared" si="7"/>
        <v/>
      </c>
      <c r="CA37" s="217" t="str">
        <f t="shared" si="8"/>
        <v/>
      </c>
      <c r="CB37" s="229" t="str">
        <f t="shared" si="9"/>
        <v xml:space="preserve"> </v>
      </c>
      <c r="CC37" s="207"/>
      <c r="CD37" s="208"/>
      <c r="CE37" s="208"/>
      <c r="CF37" s="208"/>
      <c r="CG37" s="208"/>
      <c r="CH37" s="208"/>
      <c r="CI37" s="208"/>
      <c r="CJ37" s="234"/>
      <c r="CK37" s="204">
        <f t="shared" si="10"/>
        <v>0</v>
      </c>
      <c r="CL37" s="230" t="str">
        <f t="shared" si="5"/>
        <v xml:space="preserve"> </v>
      </c>
      <c r="CM37" s="207"/>
      <c r="CN37" s="208"/>
      <c r="CO37" s="208"/>
      <c r="CP37" s="208"/>
      <c r="CQ37" s="234"/>
      <c r="CR37" s="204">
        <f t="shared" si="11"/>
        <v>0</v>
      </c>
      <c r="CS37" s="230" t="str">
        <f t="shared" si="12"/>
        <v xml:space="preserve"> </v>
      </c>
      <c r="CT37" s="207"/>
      <c r="CU37" s="208"/>
      <c r="CV37" s="207"/>
      <c r="CW37" s="208"/>
      <c r="CX37" s="207"/>
      <c r="CY37" s="204">
        <f t="shared" si="13"/>
        <v>0</v>
      </c>
      <c r="CZ37" s="236" t="str">
        <f t="shared" si="6"/>
        <v xml:space="preserve"> </v>
      </c>
      <c r="DA37" s="70"/>
      <c r="DB37" s="70"/>
      <c r="DC37" s="71"/>
      <c r="DD37" s="70"/>
      <c r="DE37" s="70"/>
      <c r="DF37" s="70"/>
      <c r="DG37" s="71"/>
      <c r="DH37" s="70"/>
      <c r="DI37" s="70"/>
      <c r="DJ37" s="71"/>
      <c r="DK37" s="72"/>
    </row>
    <row r="38" spans="1:115" ht="16.5" customHeight="1" x14ac:dyDescent="0.25">
      <c r="A38" s="46"/>
      <c r="B38" s="46"/>
      <c r="C38" s="208"/>
      <c r="D38" s="60"/>
      <c r="E38" s="48" t="str">
        <f t="shared" si="14"/>
        <v xml:space="preserve"> </v>
      </c>
      <c r="F38" s="211"/>
      <c r="G38" s="208"/>
      <c r="H38" s="208"/>
      <c r="I38" s="208"/>
      <c r="J38" s="208"/>
      <c r="K38" s="208"/>
      <c r="L38" s="208"/>
      <c r="M38" s="208"/>
      <c r="N38" s="208"/>
      <c r="O38" s="208"/>
      <c r="P38" s="208"/>
      <c r="Q38" s="208"/>
      <c r="R38" s="208"/>
      <c r="S38" s="233"/>
      <c r="T38" s="233"/>
      <c r="U38" s="234"/>
      <c r="V38" s="49">
        <f t="shared" si="0"/>
        <v>0</v>
      </c>
      <c r="W38" s="207"/>
      <c r="X38" s="208"/>
      <c r="Y38" s="208"/>
      <c r="Z38" s="208"/>
      <c r="AA38" s="208"/>
      <c r="AB38" s="208"/>
      <c r="AC38" s="208"/>
      <c r="AD38" s="208"/>
      <c r="AE38" s="208"/>
      <c r="AF38" s="208"/>
      <c r="AG38" s="233"/>
      <c r="AH38" s="233"/>
      <c r="AI38" s="233"/>
      <c r="AJ38" s="233"/>
      <c r="AK38" s="233"/>
      <c r="AL38" s="234"/>
      <c r="AM38" s="50">
        <f t="shared" si="1"/>
        <v>0</v>
      </c>
      <c r="AN38" s="235" t="str">
        <f t="shared" si="15"/>
        <v xml:space="preserve"> </v>
      </c>
      <c r="AO38" s="207"/>
      <c r="AP38" s="208"/>
      <c r="AQ38" s="208"/>
      <c r="AR38" s="208"/>
      <c r="AS38" s="208"/>
      <c r="AT38" s="208"/>
      <c r="AU38" s="208"/>
      <c r="AV38" s="208"/>
      <c r="AW38" s="208"/>
      <c r="AX38" s="208"/>
      <c r="AY38" s="233"/>
      <c r="AZ38" s="233"/>
      <c r="BA38" s="233"/>
      <c r="BB38" s="233"/>
      <c r="BC38" s="233"/>
      <c r="BD38" s="50">
        <f t="shared" si="2"/>
        <v>0</v>
      </c>
      <c r="BE38" s="207"/>
      <c r="BF38" s="208"/>
      <c r="BG38" s="208"/>
      <c r="BH38" s="208"/>
      <c r="BI38" s="208"/>
      <c r="BJ38" s="208"/>
      <c r="BK38" s="208"/>
      <c r="BL38" s="208"/>
      <c r="BM38" s="208"/>
      <c r="BN38" s="208"/>
      <c r="BO38" s="233"/>
      <c r="BP38" s="233"/>
      <c r="BQ38" s="233"/>
      <c r="BR38" s="233"/>
      <c r="BS38" s="233"/>
      <c r="BT38" s="233"/>
      <c r="BU38" s="233"/>
      <c r="BV38" s="234"/>
      <c r="BW38" s="50">
        <f t="shared" si="3"/>
        <v>0</v>
      </c>
      <c r="BX38" s="50" t="str">
        <f t="shared" si="16"/>
        <v xml:space="preserve"> </v>
      </c>
      <c r="BY38" s="216" t="str">
        <f t="shared" si="4"/>
        <v/>
      </c>
      <c r="BZ38" s="219" t="str">
        <f t="shared" si="7"/>
        <v/>
      </c>
      <c r="CA38" s="217" t="str">
        <f t="shared" si="8"/>
        <v/>
      </c>
      <c r="CB38" s="229" t="str">
        <f t="shared" si="9"/>
        <v xml:space="preserve"> </v>
      </c>
      <c r="CC38" s="207"/>
      <c r="CD38" s="208"/>
      <c r="CE38" s="208"/>
      <c r="CF38" s="208"/>
      <c r="CG38" s="208"/>
      <c r="CH38" s="208"/>
      <c r="CI38" s="208"/>
      <c r="CJ38" s="234"/>
      <c r="CK38" s="204">
        <f t="shared" si="10"/>
        <v>0</v>
      </c>
      <c r="CL38" s="230" t="str">
        <f t="shared" si="5"/>
        <v xml:space="preserve"> </v>
      </c>
      <c r="CM38" s="207"/>
      <c r="CN38" s="208"/>
      <c r="CO38" s="208"/>
      <c r="CP38" s="208"/>
      <c r="CQ38" s="234"/>
      <c r="CR38" s="204">
        <f t="shared" si="11"/>
        <v>0</v>
      </c>
      <c r="CS38" s="230" t="str">
        <f t="shared" si="12"/>
        <v xml:space="preserve"> </v>
      </c>
      <c r="CT38" s="207"/>
      <c r="CU38" s="208"/>
      <c r="CV38" s="207"/>
      <c r="CW38" s="208"/>
      <c r="CX38" s="207"/>
      <c r="CY38" s="204">
        <f t="shared" si="13"/>
        <v>0</v>
      </c>
      <c r="CZ38" s="236" t="str">
        <f t="shared" si="6"/>
        <v xml:space="preserve"> </v>
      </c>
      <c r="DA38" s="70"/>
      <c r="DB38" s="70"/>
      <c r="DC38" s="71"/>
      <c r="DD38" s="70"/>
      <c r="DE38" s="70"/>
      <c r="DF38" s="70"/>
      <c r="DG38" s="71"/>
      <c r="DH38" s="70"/>
      <c r="DI38" s="70"/>
      <c r="DJ38" s="71"/>
      <c r="DK38" s="72"/>
    </row>
    <row r="39" spans="1:115" ht="16.5" customHeight="1" x14ac:dyDescent="0.25">
      <c r="A39" s="46"/>
      <c r="B39" s="46"/>
      <c r="C39" s="208"/>
      <c r="D39" s="60"/>
      <c r="E39" s="48" t="str">
        <f t="shared" si="14"/>
        <v xml:space="preserve"> </v>
      </c>
      <c r="F39" s="211"/>
      <c r="G39" s="208"/>
      <c r="H39" s="208"/>
      <c r="I39" s="208"/>
      <c r="J39" s="208"/>
      <c r="K39" s="208"/>
      <c r="L39" s="208"/>
      <c r="M39" s="208"/>
      <c r="N39" s="208"/>
      <c r="O39" s="208"/>
      <c r="P39" s="208"/>
      <c r="Q39" s="208"/>
      <c r="R39" s="208"/>
      <c r="S39" s="233"/>
      <c r="T39" s="233"/>
      <c r="U39" s="234"/>
      <c r="V39" s="49">
        <f t="shared" si="0"/>
        <v>0</v>
      </c>
      <c r="W39" s="207"/>
      <c r="X39" s="208"/>
      <c r="Y39" s="208"/>
      <c r="Z39" s="208"/>
      <c r="AA39" s="208"/>
      <c r="AB39" s="208"/>
      <c r="AC39" s="208"/>
      <c r="AD39" s="208"/>
      <c r="AE39" s="208"/>
      <c r="AF39" s="208"/>
      <c r="AG39" s="233"/>
      <c r="AH39" s="233"/>
      <c r="AI39" s="233"/>
      <c r="AJ39" s="233"/>
      <c r="AK39" s="233"/>
      <c r="AL39" s="234"/>
      <c r="AM39" s="50">
        <f t="shared" si="1"/>
        <v>0</v>
      </c>
      <c r="AN39" s="235" t="str">
        <f t="shared" si="15"/>
        <v xml:space="preserve"> </v>
      </c>
      <c r="AO39" s="207"/>
      <c r="AP39" s="208"/>
      <c r="AQ39" s="208"/>
      <c r="AR39" s="208"/>
      <c r="AS39" s="208"/>
      <c r="AT39" s="208"/>
      <c r="AU39" s="208"/>
      <c r="AV39" s="208"/>
      <c r="AW39" s="208"/>
      <c r="AX39" s="208"/>
      <c r="AY39" s="233"/>
      <c r="AZ39" s="233"/>
      <c r="BA39" s="233"/>
      <c r="BB39" s="233"/>
      <c r="BC39" s="233"/>
      <c r="BD39" s="50">
        <f t="shared" si="2"/>
        <v>0</v>
      </c>
      <c r="BE39" s="207"/>
      <c r="BF39" s="208"/>
      <c r="BG39" s="208"/>
      <c r="BH39" s="208"/>
      <c r="BI39" s="208"/>
      <c r="BJ39" s="208"/>
      <c r="BK39" s="208"/>
      <c r="BL39" s="208"/>
      <c r="BM39" s="208"/>
      <c r="BN39" s="208"/>
      <c r="BO39" s="233"/>
      <c r="BP39" s="233"/>
      <c r="BQ39" s="233"/>
      <c r="BR39" s="233"/>
      <c r="BS39" s="233"/>
      <c r="BT39" s="233"/>
      <c r="BU39" s="233"/>
      <c r="BV39" s="234"/>
      <c r="BW39" s="50">
        <f t="shared" si="3"/>
        <v>0</v>
      </c>
      <c r="BX39" s="50" t="str">
        <f t="shared" si="16"/>
        <v xml:space="preserve"> </v>
      </c>
      <c r="BY39" s="216" t="str">
        <f t="shared" si="4"/>
        <v/>
      </c>
      <c r="BZ39" s="219" t="str">
        <f t="shared" si="7"/>
        <v/>
      </c>
      <c r="CA39" s="217" t="str">
        <f t="shared" si="8"/>
        <v/>
      </c>
      <c r="CB39" s="229" t="str">
        <f t="shared" si="9"/>
        <v xml:space="preserve"> </v>
      </c>
      <c r="CC39" s="207"/>
      <c r="CD39" s="208"/>
      <c r="CE39" s="208"/>
      <c r="CF39" s="208"/>
      <c r="CG39" s="208"/>
      <c r="CH39" s="208"/>
      <c r="CI39" s="208"/>
      <c r="CJ39" s="234"/>
      <c r="CK39" s="204">
        <f t="shared" si="10"/>
        <v>0</v>
      </c>
      <c r="CL39" s="230" t="str">
        <f t="shared" ref="CL39:CL55" si="17">IF(ISBLANK(D39)," ",IF(CK39=0,"-",IF(CK39&gt;=21,"3",IF(CK39&gt;=16,"2",IF(CK39&gt;=8,"1","0")))))</f>
        <v xml:space="preserve"> </v>
      </c>
      <c r="CM39" s="207"/>
      <c r="CN39" s="208"/>
      <c r="CO39" s="208"/>
      <c r="CP39" s="208"/>
      <c r="CQ39" s="234"/>
      <c r="CR39" s="204">
        <f t="shared" si="11"/>
        <v>0</v>
      </c>
      <c r="CS39" s="230" t="str">
        <f t="shared" si="12"/>
        <v xml:space="preserve"> </v>
      </c>
      <c r="CT39" s="207"/>
      <c r="CU39" s="208"/>
      <c r="CV39" s="207"/>
      <c r="CW39" s="208"/>
      <c r="CX39" s="207"/>
      <c r="CY39" s="204">
        <f t="shared" si="13"/>
        <v>0</v>
      </c>
      <c r="CZ39" s="236" t="str">
        <f t="shared" ref="CZ39:CZ55" si="18">IF(ISBLANK(D39)," ",IF(CY39=0,"-",IF(CY39&gt;=13,"3",IF(CY39&gt;=8,"2",IF(CY39&gt;=5,"1","0")))))</f>
        <v xml:space="preserve"> </v>
      </c>
      <c r="DA39" s="70"/>
      <c r="DB39" s="70"/>
      <c r="DC39" s="71"/>
      <c r="DD39" s="70"/>
      <c r="DE39" s="70"/>
      <c r="DF39" s="70"/>
      <c r="DG39" s="71"/>
      <c r="DH39" s="70"/>
      <c r="DI39" s="70"/>
      <c r="DJ39" s="71"/>
      <c r="DK39" s="72"/>
    </row>
    <row r="40" spans="1:115" ht="16.5" customHeight="1" x14ac:dyDescent="0.25">
      <c r="A40" s="46"/>
      <c r="B40" s="46"/>
      <c r="C40" s="208"/>
      <c r="D40" s="60"/>
      <c r="E40" s="48" t="str">
        <f t="shared" si="14"/>
        <v xml:space="preserve"> </v>
      </c>
      <c r="F40" s="211"/>
      <c r="G40" s="208"/>
      <c r="H40" s="208"/>
      <c r="I40" s="208"/>
      <c r="J40" s="208"/>
      <c r="K40" s="208"/>
      <c r="L40" s="208"/>
      <c r="M40" s="208"/>
      <c r="N40" s="208"/>
      <c r="O40" s="208"/>
      <c r="P40" s="208"/>
      <c r="Q40" s="208"/>
      <c r="R40" s="208"/>
      <c r="S40" s="233"/>
      <c r="T40" s="233"/>
      <c r="U40" s="234"/>
      <c r="V40" s="49">
        <f t="shared" si="0"/>
        <v>0</v>
      </c>
      <c r="W40" s="207"/>
      <c r="X40" s="208"/>
      <c r="Y40" s="208"/>
      <c r="Z40" s="208"/>
      <c r="AA40" s="208"/>
      <c r="AB40" s="208"/>
      <c r="AC40" s="208"/>
      <c r="AD40" s="208"/>
      <c r="AE40" s="208"/>
      <c r="AF40" s="208"/>
      <c r="AG40" s="233"/>
      <c r="AH40" s="233"/>
      <c r="AI40" s="233"/>
      <c r="AJ40" s="233"/>
      <c r="AK40" s="233"/>
      <c r="AL40" s="234"/>
      <c r="AM40" s="50">
        <f t="shared" si="1"/>
        <v>0</v>
      </c>
      <c r="AN40" s="235" t="str">
        <f t="shared" si="15"/>
        <v xml:space="preserve"> </v>
      </c>
      <c r="AO40" s="207"/>
      <c r="AP40" s="208"/>
      <c r="AQ40" s="208"/>
      <c r="AR40" s="208"/>
      <c r="AS40" s="208"/>
      <c r="AT40" s="208"/>
      <c r="AU40" s="208"/>
      <c r="AV40" s="208"/>
      <c r="AW40" s="208"/>
      <c r="AX40" s="208"/>
      <c r="AY40" s="233"/>
      <c r="AZ40" s="233"/>
      <c r="BA40" s="233"/>
      <c r="BB40" s="233"/>
      <c r="BC40" s="233"/>
      <c r="BD40" s="50">
        <f t="shared" si="2"/>
        <v>0</v>
      </c>
      <c r="BE40" s="207"/>
      <c r="BF40" s="208"/>
      <c r="BG40" s="208"/>
      <c r="BH40" s="208"/>
      <c r="BI40" s="208"/>
      <c r="BJ40" s="208"/>
      <c r="BK40" s="208"/>
      <c r="BL40" s="208"/>
      <c r="BM40" s="208"/>
      <c r="BN40" s="208"/>
      <c r="BO40" s="233"/>
      <c r="BP40" s="233"/>
      <c r="BQ40" s="233"/>
      <c r="BR40" s="233"/>
      <c r="BS40" s="233"/>
      <c r="BT40" s="233"/>
      <c r="BU40" s="233"/>
      <c r="BV40" s="234"/>
      <c r="BW40" s="50">
        <f t="shared" si="3"/>
        <v>0</v>
      </c>
      <c r="BX40" s="50" t="str">
        <f t="shared" si="16"/>
        <v xml:space="preserve"> </v>
      </c>
      <c r="BY40" s="216" t="str">
        <f t="shared" si="4"/>
        <v/>
      </c>
      <c r="BZ40" s="219" t="str">
        <f t="shared" si="7"/>
        <v/>
      </c>
      <c r="CA40" s="217" t="str">
        <f t="shared" si="8"/>
        <v/>
      </c>
      <c r="CB40" s="229" t="str">
        <f t="shared" si="9"/>
        <v xml:space="preserve"> </v>
      </c>
      <c r="CC40" s="207"/>
      <c r="CD40" s="208"/>
      <c r="CE40" s="208"/>
      <c r="CF40" s="208"/>
      <c r="CG40" s="208"/>
      <c r="CH40" s="208"/>
      <c r="CI40" s="208"/>
      <c r="CJ40" s="234"/>
      <c r="CK40" s="204">
        <f t="shared" si="10"/>
        <v>0</v>
      </c>
      <c r="CL40" s="230" t="str">
        <f t="shared" si="17"/>
        <v xml:space="preserve"> </v>
      </c>
      <c r="CM40" s="207"/>
      <c r="CN40" s="208"/>
      <c r="CO40" s="208"/>
      <c r="CP40" s="208"/>
      <c r="CQ40" s="234"/>
      <c r="CR40" s="204">
        <f t="shared" si="11"/>
        <v>0</v>
      </c>
      <c r="CS40" s="230" t="str">
        <f t="shared" si="12"/>
        <v xml:space="preserve"> </v>
      </c>
      <c r="CT40" s="207"/>
      <c r="CU40" s="208"/>
      <c r="CV40" s="207"/>
      <c r="CW40" s="208"/>
      <c r="CX40" s="207"/>
      <c r="CY40" s="204">
        <f t="shared" si="13"/>
        <v>0</v>
      </c>
      <c r="CZ40" s="236" t="str">
        <f t="shared" si="18"/>
        <v xml:space="preserve"> </v>
      </c>
      <c r="DA40" s="70"/>
      <c r="DB40" s="70"/>
      <c r="DC40" s="71"/>
      <c r="DD40" s="70"/>
      <c r="DE40" s="70"/>
      <c r="DF40" s="70"/>
      <c r="DG40" s="71"/>
      <c r="DH40" s="70"/>
      <c r="DI40" s="70"/>
      <c r="DJ40" s="71"/>
      <c r="DK40" s="72"/>
    </row>
    <row r="41" spans="1:115" ht="16.5" customHeight="1" x14ac:dyDescent="0.25">
      <c r="A41" s="46"/>
      <c r="B41" s="46"/>
      <c r="C41" s="208"/>
      <c r="D41" s="60"/>
      <c r="E41" s="48" t="str">
        <f t="shared" si="14"/>
        <v xml:space="preserve"> </v>
      </c>
      <c r="F41" s="211"/>
      <c r="G41" s="208"/>
      <c r="H41" s="208"/>
      <c r="I41" s="208"/>
      <c r="J41" s="208"/>
      <c r="K41" s="208"/>
      <c r="L41" s="208"/>
      <c r="M41" s="208"/>
      <c r="N41" s="208"/>
      <c r="O41" s="208"/>
      <c r="P41" s="208"/>
      <c r="Q41" s="208"/>
      <c r="R41" s="208"/>
      <c r="S41" s="233"/>
      <c r="T41" s="233"/>
      <c r="U41" s="234"/>
      <c r="V41" s="49">
        <f t="shared" si="0"/>
        <v>0</v>
      </c>
      <c r="W41" s="207"/>
      <c r="X41" s="208"/>
      <c r="Y41" s="208"/>
      <c r="Z41" s="208"/>
      <c r="AA41" s="208"/>
      <c r="AB41" s="208"/>
      <c r="AC41" s="208"/>
      <c r="AD41" s="208"/>
      <c r="AE41" s="208"/>
      <c r="AF41" s="208"/>
      <c r="AG41" s="233"/>
      <c r="AH41" s="233"/>
      <c r="AI41" s="233"/>
      <c r="AJ41" s="233"/>
      <c r="AK41" s="233"/>
      <c r="AL41" s="234"/>
      <c r="AM41" s="50">
        <f t="shared" si="1"/>
        <v>0</v>
      </c>
      <c r="AN41" s="235" t="str">
        <f t="shared" si="15"/>
        <v xml:space="preserve"> </v>
      </c>
      <c r="AO41" s="207"/>
      <c r="AP41" s="208"/>
      <c r="AQ41" s="208"/>
      <c r="AR41" s="208"/>
      <c r="AS41" s="208"/>
      <c r="AT41" s="208"/>
      <c r="AU41" s="208"/>
      <c r="AV41" s="208"/>
      <c r="AW41" s="208"/>
      <c r="AX41" s="208"/>
      <c r="AY41" s="233"/>
      <c r="AZ41" s="233"/>
      <c r="BA41" s="233"/>
      <c r="BB41" s="233"/>
      <c r="BC41" s="233"/>
      <c r="BD41" s="50">
        <f t="shared" si="2"/>
        <v>0</v>
      </c>
      <c r="BE41" s="207"/>
      <c r="BF41" s="208"/>
      <c r="BG41" s="208"/>
      <c r="BH41" s="208"/>
      <c r="BI41" s="208"/>
      <c r="BJ41" s="208"/>
      <c r="BK41" s="208"/>
      <c r="BL41" s="208"/>
      <c r="BM41" s="208"/>
      <c r="BN41" s="208"/>
      <c r="BO41" s="233"/>
      <c r="BP41" s="233"/>
      <c r="BQ41" s="233"/>
      <c r="BR41" s="233"/>
      <c r="BS41" s="233"/>
      <c r="BT41" s="233"/>
      <c r="BU41" s="233"/>
      <c r="BV41" s="234"/>
      <c r="BW41" s="50">
        <f t="shared" si="3"/>
        <v>0</v>
      </c>
      <c r="BX41" s="50" t="str">
        <f t="shared" si="16"/>
        <v xml:space="preserve"> </v>
      </c>
      <c r="BY41" s="216" t="str">
        <f t="shared" si="4"/>
        <v/>
      </c>
      <c r="BZ41" s="219" t="str">
        <f t="shared" si="7"/>
        <v/>
      </c>
      <c r="CA41" s="217" t="str">
        <f t="shared" si="8"/>
        <v/>
      </c>
      <c r="CB41" s="229" t="str">
        <f t="shared" si="9"/>
        <v xml:space="preserve"> </v>
      </c>
      <c r="CC41" s="207"/>
      <c r="CD41" s="208"/>
      <c r="CE41" s="208"/>
      <c r="CF41" s="208"/>
      <c r="CG41" s="208"/>
      <c r="CH41" s="208"/>
      <c r="CI41" s="208"/>
      <c r="CJ41" s="234"/>
      <c r="CK41" s="204">
        <f t="shared" si="10"/>
        <v>0</v>
      </c>
      <c r="CL41" s="230" t="str">
        <f t="shared" si="17"/>
        <v xml:space="preserve"> </v>
      </c>
      <c r="CM41" s="207"/>
      <c r="CN41" s="208"/>
      <c r="CO41" s="208"/>
      <c r="CP41" s="208"/>
      <c r="CQ41" s="234"/>
      <c r="CR41" s="204">
        <f t="shared" si="11"/>
        <v>0</v>
      </c>
      <c r="CS41" s="230" t="str">
        <f t="shared" si="12"/>
        <v xml:space="preserve"> </v>
      </c>
      <c r="CT41" s="207"/>
      <c r="CU41" s="208"/>
      <c r="CV41" s="207"/>
      <c r="CW41" s="208"/>
      <c r="CX41" s="207"/>
      <c r="CY41" s="204">
        <f t="shared" si="13"/>
        <v>0</v>
      </c>
      <c r="CZ41" s="236" t="str">
        <f t="shared" si="18"/>
        <v xml:space="preserve"> </v>
      </c>
      <c r="DA41" s="70"/>
      <c r="DB41" s="70"/>
      <c r="DC41" s="71"/>
      <c r="DD41" s="70"/>
      <c r="DE41" s="70"/>
      <c r="DF41" s="70"/>
      <c r="DG41" s="71"/>
      <c r="DH41" s="70"/>
      <c r="DI41" s="70"/>
      <c r="DJ41" s="71"/>
      <c r="DK41" s="72"/>
    </row>
    <row r="42" spans="1:115" ht="16.5" customHeight="1" x14ac:dyDescent="0.25">
      <c r="A42" s="46"/>
      <c r="B42" s="46"/>
      <c r="C42" s="208"/>
      <c r="D42" s="60"/>
      <c r="E42" s="48" t="str">
        <f t="shared" si="14"/>
        <v xml:space="preserve"> </v>
      </c>
      <c r="F42" s="211"/>
      <c r="G42" s="208"/>
      <c r="H42" s="208"/>
      <c r="I42" s="208"/>
      <c r="J42" s="208"/>
      <c r="K42" s="208"/>
      <c r="L42" s="208"/>
      <c r="M42" s="208"/>
      <c r="N42" s="208"/>
      <c r="O42" s="208"/>
      <c r="P42" s="208"/>
      <c r="Q42" s="208"/>
      <c r="R42" s="208"/>
      <c r="S42" s="233"/>
      <c r="T42" s="233"/>
      <c r="U42" s="234"/>
      <c r="V42" s="49">
        <f t="shared" si="0"/>
        <v>0</v>
      </c>
      <c r="W42" s="207"/>
      <c r="X42" s="208"/>
      <c r="Y42" s="208"/>
      <c r="Z42" s="208"/>
      <c r="AA42" s="208"/>
      <c r="AB42" s="208"/>
      <c r="AC42" s="208"/>
      <c r="AD42" s="208"/>
      <c r="AE42" s="208"/>
      <c r="AF42" s="208"/>
      <c r="AG42" s="233"/>
      <c r="AH42" s="233"/>
      <c r="AI42" s="233"/>
      <c r="AJ42" s="233"/>
      <c r="AK42" s="233"/>
      <c r="AL42" s="234"/>
      <c r="AM42" s="50">
        <f t="shared" si="1"/>
        <v>0</v>
      </c>
      <c r="AN42" s="235" t="str">
        <f t="shared" si="15"/>
        <v xml:space="preserve"> </v>
      </c>
      <c r="AO42" s="207"/>
      <c r="AP42" s="208"/>
      <c r="AQ42" s="208"/>
      <c r="AR42" s="208"/>
      <c r="AS42" s="208"/>
      <c r="AT42" s="208"/>
      <c r="AU42" s="208"/>
      <c r="AV42" s="208"/>
      <c r="AW42" s="208"/>
      <c r="AX42" s="208"/>
      <c r="AY42" s="233"/>
      <c r="AZ42" s="233"/>
      <c r="BA42" s="233"/>
      <c r="BB42" s="233"/>
      <c r="BC42" s="233"/>
      <c r="BD42" s="50">
        <f t="shared" si="2"/>
        <v>0</v>
      </c>
      <c r="BE42" s="207"/>
      <c r="BF42" s="208"/>
      <c r="BG42" s="208"/>
      <c r="BH42" s="208"/>
      <c r="BI42" s="208"/>
      <c r="BJ42" s="208"/>
      <c r="BK42" s="208"/>
      <c r="BL42" s="208"/>
      <c r="BM42" s="208"/>
      <c r="BN42" s="208"/>
      <c r="BO42" s="233"/>
      <c r="BP42" s="233"/>
      <c r="BQ42" s="233"/>
      <c r="BR42" s="233"/>
      <c r="BS42" s="233"/>
      <c r="BT42" s="233"/>
      <c r="BU42" s="233"/>
      <c r="BV42" s="234"/>
      <c r="BW42" s="50">
        <f t="shared" si="3"/>
        <v>0</v>
      </c>
      <c r="BX42" s="50" t="str">
        <f t="shared" si="16"/>
        <v xml:space="preserve"> </v>
      </c>
      <c r="BY42" s="216" t="str">
        <f t="shared" si="4"/>
        <v/>
      </c>
      <c r="BZ42" s="219" t="str">
        <f t="shared" si="7"/>
        <v/>
      </c>
      <c r="CA42" s="217" t="str">
        <f t="shared" si="8"/>
        <v/>
      </c>
      <c r="CB42" s="229" t="str">
        <f t="shared" si="9"/>
        <v xml:space="preserve"> </v>
      </c>
      <c r="CC42" s="207"/>
      <c r="CD42" s="208"/>
      <c r="CE42" s="208"/>
      <c r="CF42" s="208"/>
      <c r="CG42" s="208"/>
      <c r="CH42" s="208"/>
      <c r="CI42" s="208"/>
      <c r="CJ42" s="234"/>
      <c r="CK42" s="204">
        <f t="shared" si="10"/>
        <v>0</v>
      </c>
      <c r="CL42" s="230" t="str">
        <f t="shared" si="17"/>
        <v xml:space="preserve"> </v>
      </c>
      <c r="CM42" s="207"/>
      <c r="CN42" s="208"/>
      <c r="CO42" s="208"/>
      <c r="CP42" s="208"/>
      <c r="CQ42" s="234"/>
      <c r="CR42" s="204">
        <f t="shared" si="11"/>
        <v>0</v>
      </c>
      <c r="CS42" s="230" t="str">
        <f t="shared" si="12"/>
        <v xml:space="preserve"> </v>
      </c>
      <c r="CT42" s="207"/>
      <c r="CU42" s="208"/>
      <c r="CV42" s="207"/>
      <c r="CW42" s="208"/>
      <c r="CX42" s="207"/>
      <c r="CY42" s="204">
        <f t="shared" si="13"/>
        <v>0</v>
      </c>
      <c r="CZ42" s="236" t="str">
        <f t="shared" si="18"/>
        <v xml:space="preserve"> </v>
      </c>
      <c r="DA42" s="70"/>
      <c r="DB42" s="70"/>
      <c r="DC42" s="71"/>
      <c r="DD42" s="70"/>
      <c r="DE42" s="70"/>
      <c r="DF42" s="70"/>
      <c r="DG42" s="71"/>
      <c r="DH42" s="70"/>
      <c r="DI42" s="70"/>
      <c r="DJ42" s="71"/>
      <c r="DK42" s="72"/>
    </row>
    <row r="43" spans="1:115" ht="16.5" customHeight="1" x14ac:dyDescent="0.25">
      <c r="A43" s="46"/>
      <c r="B43" s="46"/>
      <c r="C43" s="208"/>
      <c r="D43" s="60"/>
      <c r="E43" s="48" t="str">
        <f t="shared" si="14"/>
        <v xml:space="preserve"> </v>
      </c>
      <c r="F43" s="211"/>
      <c r="G43" s="208"/>
      <c r="H43" s="208"/>
      <c r="I43" s="208"/>
      <c r="J43" s="208"/>
      <c r="K43" s="208"/>
      <c r="L43" s="208"/>
      <c r="M43" s="208"/>
      <c r="N43" s="208"/>
      <c r="O43" s="208"/>
      <c r="P43" s="208"/>
      <c r="Q43" s="208"/>
      <c r="R43" s="208"/>
      <c r="S43" s="233"/>
      <c r="T43" s="233"/>
      <c r="U43" s="234"/>
      <c r="V43" s="49">
        <f t="shared" si="0"/>
        <v>0</v>
      </c>
      <c r="W43" s="207"/>
      <c r="X43" s="208"/>
      <c r="Y43" s="208"/>
      <c r="Z43" s="208"/>
      <c r="AA43" s="208"/>
      <c r="AB43" s="208"/>
      <c r="AC43" s="208"/>
      <c r="AD43" s="208"/>
      <c r="AE43" s="208"/>
      <c r="AF43" s="208"/>
      <c r="AG43" s="233"/>
      <c r="AH43" s="233"/>
      <c r="AI43" s="233"/>
      <c r="AJ43" s="233"/>
      <c r="AK43" s="233"/>
      <c r="AL43" s="234"/>
      <c r="AM43" s="50">
        <f t="shared" si="1"/>
        <v>0</v>
      </c>
      <c r="AN43" s="235" t="str">
        <f t="shared" si="15"/>
        <v xml:space="preserve"> </v>
      </c>
      <c r="AO43" s="207"/>
      <c r="AP43" s="208"/>
      <c r="AQ43" s="208"/>
      <c r="AR43" s="208"/>
      <c r="AS43" s="208"/>
      <c r="AT43" s="208"/>
      <c r="AU43" s="208"/>
      <c r="AV43" s="208"/>
      <c r="AW43" s="208"/>
      <c r="AX43" s="208"/>
      <c r="AY43" s="233"/>
      <c r="AZ43" s="233"/>
      <c r="BA43" s="233"/>
      <c r="BB43" s="233"/>
      <c r="BC43" s="233"/>
      <c r="BD43" s="50">
        <f t="shared" si="2"/>
        <v>0</v>
      </c>
      <c r="BE43" s="207"/>
      <c r="BF43" s="208"/>
      <c r="BG43" s="208"/>
      <c r="BH43" s="208"/>
      <c r="BI43" s="208"/>
      <c r="BJ43" s="208"/>
      <c r="BK43" s="208"/>
      <c r="BL43" s="208"/>
      <c r="BM43" s="208"/>
      <c r="BN43" s="208"/>
      <c r="BO43" s="233"/>
      <c r="BP43" s="233"/>
      <c r="BQ43" s="233"/>
      <c r="BR43" s="233"/>
      <c r="BS43" s="233"/>
      <c r="BT43" s="233"/>
      <c r="BU43" s="233"/>
      <c r="BV43" s="234"/>
      <c r="BW43" s="50">
        <f t="shared" si="3"/>
        <v>0</v>
      </c>
      <c r="BX43" s="50" t="str">
        <f t="shared" si="16"/>
        <v xml:space="preserve"> </v>
      </c>
      <c r="BY43" s="216" t="str">
        <f t="shared" si="4"/>
        <v/>
      </c>
      <c r="BZ43" s="219" t="str">
        <f t="shared" si="7"/>
        <v/>
      </c>
      <c r="CA43" s="217" t="str">
        <f t="shared" si="8"/>
        <v/>
      </c>
      <c r="CB43" s="229" t="str">
        <f t="shared" si="9"/>
        <v xml:space="preserve"> </v>
      </c>
      <c r="CC43" s="207"/>
      <c r="CD43" s="208"/>
      <c r="CE43" s="208"/>
      <c r="CF43" s="208"/>
      <c r="CG43" s="208"/>
      <c r="CH43" s="208"/>
      <c r="CI43" s="208"/>
      <c r="CJ43" s="234"/>
      <c r="CK43" s="204">
        <f t="shared" si="10"/>
        <v>0</v>
      </c>
      <c r="CL43" s="230" t="str">
        <f t="shared" si="17"/>
        <v xml:space="preserve"> </v>
      </c>
      <c r="CM43" s="207"/>
      <c r="CN43" s="208"/>
      <c r="CO43" s="208"/>
      <c r="CP43" s="208"/>
      <c r="CQ43" s="234"/>
      <c r="CR43" s="204">
        <f t="shared" si="11"/>
        <v>0</v>
      </c>
      <c r="CS43" s="230" t="str">
        <f t="shared" si="12"/>
        <v xml:space="preserve"> </v>
      </c>
      <c r="CT43" s="207"/>
      <c r="CU43" s="208"/>
      <c r="CV43" s="207"/>
      <c r="CW43" s="208"/>
      <c r="CX43" s="207"/>
      <c r="CY43" s="204">
        <f t="shared" si="13"/>
        <v>0</v>
      </c>
      <c r="CZ43" s="236" t="str">
        <f t="shared" si="18"/>
        <v xml:space="preserve"> </v>
      </c>
      <c r="DA43" s="70"/>
      <c r="DB43" s="70"/>
      <c r="DC43" s="71"/>
      <c r="DD43" s="70"/>
      <c r="DE43" s="70"/>
      <c r="DF43" s="70"/>
      <c r="DG43" s="71"/>
      <c r="DH43" s="70"/>
      <c r="DI43" s="70"/>
      <c r="DJ43" s="71"/>
      <c r="DK43" s="72"/>
    </row>
    <row r="44" spans="1:115" ht="16.5" customHeight="1" x14ac:dyDescent="0.25">
      <c r="A44" s="46"/>
      <c r="B44" s="46"/>
      <c r="C44" s="208"/>
      <c r="D44" s="60"/>
      <c r="E44" s="48" t="str">
        <f t="shared" si="14"/>
        <v xml:space="preserve"> </v>
      </c>
      <c r="F44" s="211"/>
      <c r="G44" s="208"/>
      <c r="H44" s="208"/>
      <c r="I44" s="208"/>
      <c r="J44" s="208"/>
      <c r="K44" s="208"/>
      <c r="L44" s="208"/>
      <c r="M44" s="208"/>
      <c r="N44" s="208"/>
      <c r="O44" s="208"/>
      <c r="P44" s="208"/>
      <c r="Q44" s="208"/>
      <c r="R44" s="208"/>
      <c r="S44" s="233"/>
      <c r="T44" s="233"/>
      <c r="U44" s="234"/>
      <c r="V44" s="49">
        <f t="shared" si="0"/>
        <v>0</v>
      </c>
      <c r="W44" s="207"/>
      <c r="X44" s="208"/>
      <c r="Y44" s="208"/>
      <c r="Z44" s="208"/>
      <c r="AA44" s="208"/>
      <c r="AB44" s="208"/>
      <c r="AC44" s="208"/>
      <c r="AD44" s="208"/>
      <c r="AE44" s="208"/>
      <c r="AF44" s="208"/>
      <c r="AG44" s="233"/>
      <c r="AH44" s="233"/>
      <c r="AI44" s="233"/>
      <c r="AJ44" s="233"/>
      <c r="AK44" s="233"/>
      <c r="AL44" s="234"/>
      <c r="AM44" s="50">
        <f t="shared" si="1"/>
        <v>0</v>
      </c>
      <c r="AN44" s="235" t="str">
        <f t="shared" si="15"/>
        <v xml:space="preserve"> </v>
      </c>
      <c r="AO44" s="207"/>
      <c r="AP44" s="208"/>
      <c r="AQ44" s="208"/>
      <c r="AR44" s="208"/>
      <c r="AS44" s="208"/>
      <c r="AT44" s="208"/>
      <c r="AU44" s="208"/>
      <c r="AV44" s="208"/>
      <c r="AW44" s="208"/>
      <c r="AX44" s="208"/>
      <c r="AY44" s="233"/>
      <c r="AZ44" s="233"/>
      <c r="BA44" s="233"/>
      <c r="BB44" s="233"/>
      <c r="BC44" s="233"/>
      <c r="BD44" s="50">
        <f t="shared" si="2"/>
        <v>0</v>
      </c>
      <c r="BE44" s="207"/>
      <c r="BF44" s="208"/>
      <c r="BG44" s="208"/>
      <c r="BH44" s="208"/>
      <c r="BI44" s="208"/>
      <c r="BJ44" s="208"/>
      <c r="BK44" s="208"/>
      <c r="BL44" s="208"/>
      <c r="BM44" s="208"/>
      <c r="BN44" s="208"/>
      <c r="BO44" s="233"/>
      <c r="BP44" s="233"/>
      <c r="BQ44" s="233"/>
      <c r="BR44" s="233"/>
      <c r="BS44" s="233"/>
      <c r="BT44" s="233"/>
      <c r="BU44" s="233"/>
      <c r="BV44" s="234"/>
      <c r="BW44" s="50">
        <f t="shared" si="3"/>
        <v>0</v>
      </c>
      <c r="BX44" s="50" t="str">
        <f t="shared" si="16"/>
        <v xml:space="preserve"> </v>
      </c>
      <c r="BY44" s="216" t="str">
        <f t="shared" si="4"/>
        <v/>
      </c>
      <c r="BZ44" s="219" t="str">
        <f t="shared" si="7"/>
        <v/>
      </c>
      <c r="CA44" s="217" t="str">
        <f t="shared" si="8"/>
        <v/>
      </c>
      <c r="CB44" s="229" t="str">
        <f t="shared" si="9"/>
        <v xml:space="preserve"> </v>
      </c>
      <c r="CC44" s="207"/>
      <c r="CD44" s="208"/>
      <c r="CE44" s="208"/>
      <c r="CF44" s="208"/>
      <c r="CG44" s="208"/>
      <c r="CH44" s="208"/>
      <c r="CI44" s="208"/>
      <c r="CJ44" s="234"/>
      <c r="CK44" s="204">
        <f t="shared" si="10"/>
        <v>0</v>
      </c>
      <c r="CL44" s="230" t="str">
        <f t="shared" si="17"/>
        <v xml:space="preserve"> </v>
      </c>
      <c r="CM44" s="207"/>
      <c r="CN44" s="208"/>
      <c r="CO44" s="208"/>
      <c r="CP44" s="208"/>
      <c r="CQ44" s="234"/>
      <c r="CR44" s="204">
        <f t="shared" si="11"/>
        <v>0</v>
      </c>
      <c r="CS44" s="230" t="str">
        <f t="shared" si="12"/>
        <v xml:space="preserve"> </v>
      </c>
      <c r="CT44" s="207"/>
      <c r="CU44" s="208"/>
      <c r="CV44" s="207"/>
      <c r="CW44" s="208"/>
      <c r="CX44" s="207"/>
      <c r="CY44" s="204">
        <f t="shared" si="13"/>
        <v>0</v>
      </c>
      <c r="CZ44" s="236" t="str">
        <f t="shared" si="18"/>
        <v xml:space="preserve"> </v>
      </c>
      <c r="DA44" s="70"/>
      <c r="DB44" s="70"/>
      <c r="DC44" s="71"/>
      <c r="DD44" s="70"/>
      <c r="DE44" s="70"/>
      <c r="DF44" s="70"/>
      <c r="DG44" s="71"/>
      <c r="DH44" s="70"/>
      <c r="DI44" s="70"/>
      <c r="DJ44" s="71"/>
      <c r="DK44" s="72"/>
    </row>
    <row r="45" spans="1:115" ht="16.5" customHeight="1" x14ac:dyDescent="0.25">
      <c r="A45" s="46"/>
      <c r="B45" s="46"/>
      <c r="C45" s="208"/>
      <c r="D45" s="60"/>
      <c r="E45" s="48" t="str">
        <f t="shared" si="14"/>
        <v xml:space="preserve"> </v>
      </c>
      <c r="F45" s="211"/>
      <c r="G45" s="208"/>
      <c r="H45" s="208"/>
      <c r="I45" s="208"/>
      <c r="J45" s="208"/>
      <c r="K45" s="208"/>
      <c r="L45" s="208"/>
      <c r="M45" s="208"/>
      <c r="N45" s="208"/>
      <c r="O45" s="208"/>
      <c r="P45" s="208"/>
      <c r="Q45" s="208"/>
      <c r="R45" s="208"/>
      <c r="S45" s="233"/>
      <c r="T45" s="233"/>
      <c r="U45" s="234"/>
      <c r="V45" s="49">
        <f t="shared" si="0"/>
        <v>0</v>
      </c>
      <c r="W45" s="207"/>
      <c r="X45" s="208"/>
      <c r="Y45" s="208"/>
      <c r="Z45" s="208"/>
      <c r="AA45" s="208"/>
      <c r="AB45" s="208"/>
      <c r="AC45" s="208"/>
      <c r="AD45" s="208"/>
      <c r="AE45" s="208"/>
      <c r="AF45" s="208"/>
      <c r="AG45" s="233"/>
      <c r="AH45" s="233"/>
      <c r="AI45" s="233"/>
      <c r="AJ45" s="233"/>
      <c r="AK45" s="233"/>
      <c r="AL45" s="234"/>
      <c r="AM45" s="50">
        <f t="shared" si="1"/>
        <v>0</v>
      </c>
      <c r="AN45" s="235" t="str">
        <f t="shared" si="15"/>
        <v xml:space="preserve"> </v>
      </c>
      <c r="AO45" s="207"/>
      <c r="AP45" s="208"/>
      <c r="AQ45" s="208"/>
      <c r="AR45" s="208"/>
      <c r="AS45" s="208"/>
      <c r="AT45" s="208"/>
      <c r="AU45" s="208"/>
      <c r="AV45" s="208"/>
      <c r="AW45" s="208"/>
      <c r="AX45" s="208"/>
      <c r="AY45" s="233"/>
      <c r="AZ45" s="233"/>
      <c r="BA45" s="233"/>
      <c r="BB45" s="233"/>
      <c r="BC45" s="233"/>
      <c r="BD45" s="50">
        <f t="shared" si="2"/>
        <v>0</v>
      </c>
      <c r="BE45" s="207"/>
      <c r="BF45" s="208"/>
      <c r="BG45" s="208"/>
      <c r="BH45" s="208"/>
      <c r="BI45" s="208"/>
      <c r="BJ45" s="208"/>
      <c r="BK45" s="208"/>
      <c r="BL45" s="208"/>
      <c r="BM45" s="208"/>
      <c r="BN45" s="208"/>
      <c r="BO45" s="233"/>
      <c r="BP45" s="233"/>
      <c r="BQ45" s="233"/>
      <c r="BR45" s="233"/>
      <c r="BS45" s="233"/>
      <c r="BT45" s="233"/>
      <c r="BU45" s="233"/>
      <c r="BV45" s="234"/>
      <c r="BW45" s="50">
        <f t="shared" si="3"/>
        <v>0</v>
      </c>
      <c r="BX45" s="50" t="str">
        <f t="shared" si="16"/>
        <v xml:space="preserve"> </v>
      </c>
      <c r="BY45" s="216" t="str">
        <f t="shared" si="4"/>
        <v/>
      </c>
      <c r="BZ45" s="219" t="str">
        <f t="shared" si="7"/>
        <v/>
      </c>
      <c r="CA45" s="217" t="str">
        <f t="shared" si="8"/>
        <v/>
      </c>
      <c r="CB45" s="229" t="str">
        <f t="shared" si="9"/>
        <v xml:space="preserve"> </v>
      </c>
      <c r="CC45" s="207"/>
      <c r="CD45" s="208"/>
      <c r="CE45" s="208"/>
      <c r="CF45" s="208"/>
      <c r="CG45" s="208"/>
      <c r="CH45" s="208"/>
      <c r="CI45" s="208"/>
      <c r="CJ45" s="234"/>
      <c r="CK45" s="204">
        <f t="shared" si="10"/>
        <v>0</v>
      </c>
      <c r="CL45" s="230" t="str">
        <f t="shared" si="17"/>
        <v xml:space="preserve"> </v>
      </c>
      <c r="CM45" s="207"/>
      <c r="CN45" s="208"/>
      <c r="CO45" s="208"/>
      <c r="CP45" s="208"/>
      <c r="CQ45" s="234"/>
      <c r="CR45" s="204">
        <f t="shared" si="11"/>
        <v>0</v>
      </c>
      <c r="CS45" s="230" t="str">
        <f t="shared" si="12"/>
        <v xml:space="preserve"> </v>
      </c>
      <c r="CT45" s="207"/>
      <c r="CU45" s="208"/>
      <c r="CV45" s="207"/>
      <c r="CW45" s="208"/>
      <c r="CX45" s="207"/>
      <c r="CY45" s="204">
        <f t="shared" si="13"/>
        <v>0</v>
      </c>
      <c r="CZ45" s="236" t="str">
        <f t="shared" si="18"/>
        <v xml:space="preserve"> </v>
      </c>
      <c r="DA45" s="70"/>
      <c r="DB45" s="70"/>
      <c r="DC45" s="71"/>
      <c r="DD45" s="70"/>
      <c r="DE45" s="70"/>
      <c r="DF45" s="70"/>
      <c r="DG45" s="71"/>
      <c r="DH45" s="70"/>
      <c r="DI45" s="70"/>
      <c r="DJ45" s="71"/>
      <c r="DK45" s="72"/>
    </row>
    <row r="46" spans="1:115" ht="16.5" customHeight="1" x14ac:dyDescent="0.25">
      <c r="A46" s="46"/>
      <c r="B46" s="46"/>
      <c r="C46" s="208"/>
      <c r="D46" s="60"/>
      <c r="E46" s="48" t="str">
        <f t="shared" si="14"/>
        <v xml:space="preserve"> </v>
      </c>
      <c r="F46" s="211"/>
      <c r="G46" s="208"/>
      <c r="H46" s="208"/>
      <c r="I46" s="208"/>
      <c r="J46" s="208"/>
      <c r="K46" s="208"/>
      <c r="L46" s="208"/>
      <c r="M46" s="208"/>
      <c r="N46" s="208"/>
      <c r="O46" s="208"/>
      <c r="P46" s="208"/>
      <c r="Q46" s="208"/>
      <c r="R46" s="208"/>
      <c r="S46" s="233"/>
      <c r="T46" s="233"/>
      <c r="U46" s="234"/>
      <c r="V46" s="49">
        <f t="shared" si="0"/>
        <v>0</v>
      </c>
      <c r="W46" s="207"/>
      <c r="X46" s="208"/>
      <c r="Y46" s="208"/>
      <c r="Z46" s="208"/>
      <c r="AA46" s="208"/>
      <c r="AB46" s="208"/>
      <c r="AC46" s="208"/>
      <c r="AD46" s="208"/>
      <c r="AE46" s="208"/>
      <c r="AF46" s="208"/>
      <c r="AG46" s="233"/>
      <c r="AH46" s="233"/>
      <c r="AI46" s="233"/>
      <c r="AJ46" s="233"/>
      <c r="AK46" s="233"/>
      <c r="AL46" s="234"/>
      <c r="AM46" s="50">
        <f t="shared" si="1"/>
        <v>0</v>
      </c>
      <c r="AN46" s="235" t="str">
        <f t="shared" si="15"/>
        <v xml:space="preserve"> </v>
      </c>
      <c r="AO46" s="207"/>
      <c r="AP46" s="208"/>
      <c r="AQ46" s="208"/>
      <c r="AR46" s="208"/>
      <c r="AS46" s="208"/>
      <c r="AT46" s="208"/>
      <c r="AU46" s="208"/>
      <c r="AV46" s="208"/>
      <c r="AW46" s="208"/>
      <c r="AX46" s="208"/>
      <c r="AY46" s="233"/>
      <c r="AZ46" s="233"/>
      <c r="BA46" s="233"/>
      <c r="BB46" s="233"/>
      <c r="BC46" s="233"/>
      <c r="BD46" s="50">
        <f t="shared" si="2"/>
        <v>0</v>
      </c>
      <c r="BE46" s="207"/>
      <c r="BF46" s="208"/>
      <c r="BG46" s="208"/>
      <c r="BH46" s="208"/>
      <c r="BI46" s="208"/>
      <c r="BJ46" s="208"/>
      <c r="BK46" s="208"/>
      <c r="BL46" s="208"/>
      <c r="BM46" s="208"/>
      <c r="BN46" s="208"/>
      <c r="BO46" s="233"/>
      <c r="BP46" s="233"/>
      <c r="BQ46" s="233"/>
      <c r="BR46" s="233"/>
      <c r="BS46" s="233"/>
      <c r="BT46" s="233"/>
      <c r="BU46" s="233"/>
      <c r="BV46" s="234"/>
      <c r="BW46" s="50">
        <f t="shared" si="3"/>
        <v>0</v>
      </c>
      <c r="BX46" s="50" t="str">
        <f t="shared" si="16"/>
        <v xml:space="preserve"> </v>
      </c>
      <c r="BY46" s="216" t="str">
        <f t="shared" si="4"/>
        <v/>
      </c>
      <c r="BZ46" s="219" t="str">
        <f t="shared" si="7"/>
        <v/>
      </c>
      <c r="CA46" s="217" t="str">
        <f t="shared" si="8"/>
        <v/>
      </c>
      <c r="CB46" s="229" t="str">
        <f t="shared" si="9"/>
        <v xml:space="preserve"> </v>
      </c>
      <c r="CC46" s="207"/>
      <c r="CD46" s="208"/>
      <c r="CE46" s="208"/>
      <c r="CF46" s="208"/>
      <c r="CG46" s="208"/>
      <c r="CH46" s="208"/>
      <c r="CI46" s="208"/>
      <c r="CJ46" s="234"/>
      <c r="CK46" s="204">
        <f t="shared" si="10"/>
        <v>0</v>
      </c>
      <c r="CL46" s="230" t="str">
        <f t="shared" si="17"/>
        <v xml:space="preserve"> </v>
      </c>
      <c r="CM46" s="207"/>
      <c r="CN46" s="208"/>
      <c r="CO46" s="208"/>
      <c r="CP46" s="208"/>
      <c r="CQ46" s="234"/>
      <c r="CR46" s="204">
        <f t="shared" si="11"/>
        <v>0</v>
      </c>
      <c r="CS46" s="230" t="str">
        <f t="shared" si="12"/>
        <v xml:space="preserve"> </v>
      </c>
      <c r="CT46" s="207"/>
      <c r="CU46" s="208"/>
      <c r="CV46" s="207"/>
      <c r="CW46" s="208"/>
      <c r="CX46" s="207"/>
      <c r="CY46" s="204">
        <f t="shared" si="13"/>
        <v>0</v>
      </c>
      <c r="CZ46" s="236" t="str">
        <f t="shared" si="18"/>
        <v xml:space="preserve"> </v>
      </c>
      <c r="DA46" s="70"/>
      <c r="DB46" s="70"/>
      <c r="DC46" s="71"/>
      <c r="DD46" s="70"/>
      <c r="DE46" s="70"/>
      <c r="DF46" s="70"/>
      <c r="DG46" s="71"/>
      <c r="DH46" s="70"/>
      <c r="DI46" s="75"/>
      <c r="DJ46" s="76"/>
      <c r="DK46" s="77"/>
    </row>
    <row r="47" spans="1:115" ht="16.5" customHeight="1" x14ac:dyDescent="0.25">
      <c r="A47" s="46"/>
      <c r="B47" s="46"/>
      <c r="C47" s="208"/>
      <c r="D47" s="60"/>
      <c r="E47" s="48" t="str">
        <f t="shared" si="14"/>
        <v xml:space="preserve"> </v>
      </c>
      <c r="F47" s="211"/>
      <c r="G47" s="208"/>
      <c r="H47" s="208"/>
      <c r="I47" s="208"/>
      <c r="J47" s="208"/>
      <c r="K47" s="208"/>
      <c r="L47" s="208"/>
      <c r="M47" s="208"/>
      <c r="N47" s="208"/>
      <c r="O47" s="208"/>
      <c r="P47" s="208"/>
      <c r="Q47" s="208"/>
      <c r="R47" s="208"/>
      <c r="S47" s="233"/>
      <c r="T47" s="233"/>
      <c r="U47" s="234"/>
      <c r="V47" s="49">
        <f t="shared" si="0"/>
        <v>0</v>
      </c>
      <c r="W47" s="207"/>
      <c r="X47" s="208"/>
      <c r="Y47" s="208"/>
      <c r="Z47" s="208"/>
      <c r="AA47" s="208"/>
      <c r="AB47" s="208"/>
      <c r="AC47" s="208"/>
      <c r="AD47" s="208"/>
      <c r="AE47" s="208"/>
      <c r="AF47" s="208"/>
      <c r="AG47" s="233"/>
      <c r="AH47" s="233"/>
      <c r="AI47" s="233"/>
      <c r="AJ47" s="233"/>
      <c r="AK47" s="233"/>
      <c r="AL47" s="234"/>
      <c r="AM47" s="50">
        <f t="shared" si="1"/>
        <v>0</v>
      </c>
      <c r="AN47" s="235" t="str">
        <f t="shared" si="15"/>
        <v xml:space="preserve"> </v>
      </c>
      <c r="AO47" s="207"/>
      <c r="AP47" s="208"/>
      <c r="AQ47" s="208"/>
      <c r="AR47" s="208"/>
      <c r="AS47" s="208"/>
      <c r="AT47" s="208"/>
      <c r="AU47" s="208"/>
      <c r="AV47" s="208"/>
      <c r="AW47" s="208"/>
      <c r="AX47" s="208"/>
      <c r="AY47" s="233"/>
      <c r="AZ47" s="233"/>
      <c r="BA47" s="233"/>
      <c r="BB47" s="233"/>
      <c r="BC47" s="233"/>
      <c r="BD47" s="50">
        <f t="shared" si="2"/>
        <v>0</v>
      </c>
      <c r="BE47" s="207"/>
      <c r="BF47" s="208"/>
      <c r="BG47" s="208"/>
      <c r="BH47" s="208"/>
      <c r="BI47" s="208"/>
      <c r="BJ47" s="208"/>
      <c r="BK47" s="208"/>
      <c r="BL47" s="208"/>
      <c r="BM47" s="208"/>
      <c r="BN47" s="208"/>
      <c r="BO47" s="233"/>
      <c r="BP47" s="233"/>
      <c r="BQ47" s="233"/>
      <c r="BR47" s="233"/>
      <c r="BS47" s="233"/>
      <c r="BT47" s="233"/>
      <c r="BU47" s="233"/>
      <c r="BV47" s="234"/>
      <c r="BW47" s="50">
        <f t="shared" si="3"/>
        <v>0</v>
      </c>
      <c r="BX47" s="50" t="str">
        <f t="shared" si="16"/>
        <v xml:space="preserve"> </v>
      </c>
      <c r="BY47" s="216" t="str">
        <f t="shared" si="4"/>
        <v/>
      </c>
      <c r="BZ47" s="219" t="str">
        <f t="shared" si="7"/>
        <v/>
      </c>
      <c r="CA47" s="217" t="str">
        <f t="shared" si="8"/>
        <v/>
      </c>
      <c r="CB47" s="229" t="str">
        <f t="shared" si="9"/>
        <v xml:space="preserve"> </v>
      </c>
      <c r="CC47" s="207"/>
      <c r="CD47" s="208"/>
      <c r="CE47" s="208"/>
      <c r="CF47" s="208"/>
      <c r="CG47" s="208"/>
      <c r="CH47" s="208"/>
      <c r="CI47" s="208"/>
      <c r="CJ47" s="234"/>
      <c r="CK47" s="204">
        <f t="shared" si="10"/>
        <v>0</v>
      </c>
      <c r="CL47" s="230" t="str">
        <f t="shared" si="17"/>
        <v xml:space="preserve"> </v>
      </c>
      <c r="CM47" s="207"/>
      <c r="CN47" s="208"/>
      <c r="CO47" s="208"/>
      <c r="CP47" s="208"/>
      <c r="CQ47" s="234"/>
      <c r="CR47" s="204">
        <f t="shared" si="11"/>
        <v>0</v>
      </c>
      <c r="CS47" s="230" t="str">
        <f t="shared" si="12"/>
        <v xml:space="preserve"> </v>
      </c>
      <c r="CT47" s="207"/>
      <c r="CU47" s="208"/>
      <c r="CV47" s="207"/>
      <c r="CW47" s="208"/>
      <c r="CX47" s="207"/>
      <c r="CY47" s="204">
        <f t="shared" si="13"/>
        <v>0</v>
      </c>
      <c r="CZ47" s="236" t="str">
        <f t="shared" si="18"/>
        <v xml:space="preserve"> </v>
      </c>
      <c r="DA47" s="70"/>
      <c r="DB47" s="70"/>
      <c r="DC47" s="71"/>
      <c r="DD47" s="70"/>
      <c r="DE47" s="70"/>
      <c r="DF47" s="70"/>
      <c r="DG47" s="71"/>
      <c r="DH47" s="70"/>
      <c r="DI47" s="75"/>
      <c r="DJ47" s="76"/>
      <c r="DK47" s="77"/>
    </row>
    <row r="48" spans="1:115" ht="16.5" customHeight="1" x14ac:dyDescent="0.25">
      <c r="A48" s="46"/>
      <c r="B48" s="46"/>
      <c r="C48" s="208"/>
      <c r="D48" s="60"/>
      <c r="E48" s="48" t="str">
        <f t="shared" si="14"/>
        <v xml:space="preserve"> </v>
      </c>
      <c r="F48" s="211"/>
      <c r="G48" s="208"/>
      <c r="H48" s="208"/>
      <c r="I48" s="208"/>
      <c r="J48" s="208"/>
      <c r="K48" s="208"/>
      <c r="L48" s="208"/>
      <c r="M48" s="208"/>
      <c r="N48" s="208"/>
      <c r="O48" s="208"/>
      <c r="P48" s="208"/>
      <c r="Q48" s="208"/>
      <c r="R48" s="208"/>
      <c r="S48" s="233"/>
      <c r="T48" s="233"/>
      <c r="U48" s="234"/>
      <c r="V48" s="49">
        <f t="shared" si="0"/>
        <v>0</v>
      </c>
      <c r="W48" s="207"/>
      <c r="X48" s="208"/>
      <c r="Y48" s="208"/>
      <c r="Z48" s="208"/>
      <c r="AA48" s="208"/>
      <c r="AB48" s="208"/>
      <c r="AC48" s="208"/>
      <c r="AD48" s="208"/>
      <c r="AE48" s="208"/>
      <c r="AF48" s="208"/>
      <c r="AG48" s="233"/>
      <c r="AH48" s="233"/>
      <c r="AI48" s="233"/>
      <c r="AJ48" s="233"/>
      <c r="AK48" s="233"/>
      <c r="AL48" s="234"/>
      <c r="AM48" s="50">
        <f t="shared" si="1"/>
        <v>0</v>
      </c>
      <c r="AN48" s="235" t="str">
        <f t="shared" si="15"/>
        <v xml:space="preserve"> </v>
      </c>
      <c r="AO48" s="207"/>
      <c r="AP48" s="208"/>
      <c r="AQ48" s="208"/>
      <c r="AR48" s="208"/>
      <c r="AS48" s="208"/>
      <c r="AT48" s="208"/>
      <c r="AU48" s="208"/>
      <c r="AV48" s="208"/>
      <c r="AW48" s="208"/>
      <c r="AX48" s="208"/>
      <c r="AY48" s="233"/>
      <c r="AZ48" s="233"/>
      <c r="BA48" s="233"/>
      <c r="BB48" s="233"/>
      <c r="BC48" s="233"/>
      <c r="BD48" s="50">
        <f t="shared" si="2"/>
        <v>0</v>
      </c>
      <c r="BE48" s="207"/>
      <c r="BF48" s="208"/>
      <c r="BG48" s="208"/>
      <c r="BH48" s="208"/>
      <c r="BI48" s="208"/>
      <c r="BJ48" s="208"/>
      <c r="BK48" s="208"/>
      <c r="BL48" s="208"/>
      <c r="BM48" s="208"/>
      <c r="BN48" s="208"/>
      <c r="BO48" s="233"/>
      <c r="BP48" s="233"/>
      <c r="BQ48" s="233"/>
      <c r="BR48" s="233"/>
      <c r="BS48" s="233"/>
      <c r="BT48" s="233"/>
      <c r="BU48" s="233"/>
      <c r="BV48" s="234"/>
      <c r="BW48" s="50">
        <f t="shared" si="3"/>
        <v>0</v>
      </c>
      <c r="BX48" s="50" t="str">
        <f t="shared" si="16"/>
        <v xml:space="preserve"> </v>
      </c>
      <c r="BY48" s="216" t="str">
        <f t="shared" si="4"/>
        <v/>
      </c>
      <c r="BZ48" s="219" t="str">
        <f t="shared" si="7"/>
        <v/>
      </c>
      <c r="CA48" s="217" t="str">
        <f t="shared" si="8"/>
        <v/>
      </c>
      <c r="CB48" s="229" t="str">
        <f t="shared" si="9"/>
        <v xml:space="preserve"> </v>
      </c>
      <c r="CC48" s="207"/>
      <c r="CD48" s="208"/>
      <c r="CE48" s="208"/>
      <c r="CF48" s="208"/>
      <c r="CG48" s="208"/>
      <c r="CH48" s="208"/>
      <c r="CI48" s="208"/>
      <c r="CJ48" s="234"/>
      <c r="CK48" s="204">
        <f t="shared" si="10"/>
        <v>0</v>
      </c>
      <c r="CL48" s="230" t="str">
        <f t="shared" si="17"/>
        <v xml:space="preserve"> </v>
      </c>
      <c r="CM48" s="207"/>
      <c r="CN48" s="208"/>
      <c r="CO48" s="208"/>
      <c r="CP48" s="208"/>
      <c r="CQ48" s="234"/>
      <c r="CR48" s="204">
        <f t="shared" si="11"/>
        <v>0</v>
      </c>
      <c r="CS48" s="230" t="str">
        <f t="shared" si="12"/>
        <v xml:space="preserve"> </v>
      </c>
      <c r="CT48" s="207"/>
      <c r="CU48" s="208"/>
      <c r="CV48" s="207"/>
      <c r="CW48" s="208"/>
      <c r="CX48" s="207"/>
      <c r="CY48" s="204">
        <f t="shared" si="13"/>
        <v>0</v>
      </c>
      <c r="CZ48" s="236" t="str">
        <f t="shared" si="18"/>
        <v xml:space="preserve"> </v>
      </c>
      <c r="DA48" s="70"/>
      <c r="DB48" s="70"/>
      <c r="DC48" s="71"/>
      <c r="DD48" s="70"/>
      <c r="DE48" s="70"/>
      <c r="DF48" s="70"/>
      <c r="DG48" s="71"/>
      <c r="DH48" s="70"/>
      <c r="DI48" s="75"/>
      <c r="DJ48" s="76"/>
      <c r="DK48" s="77"/>
    </row>
    <row r="49" spans="1:115" ht="16.5" customHeight="1" x14ac:dyDescent="0.25">
      <c r="A49" s="46"/>
      <c r="B49" s="46"/>
      <c r="C49" s="208"/>
      <c r="D49" s="60"/>
      <c r="E49" s="48" t="str">
        <f t="shared" si="14"/>
        <v xml:space="preserve"> </v>
      </c>
      <c r="F49" s="211"/>
      <c r="G49" s="208"/>
      <c r="H49" s="208"/>
      <c r="I49" s="208"/>
      <c r="J49" s="208"/>
      <c r="K49" s="208"/>
      <c r="L49" s="208"/>
      <c r="M49" s="208"/>
      <c r="N49" s="208"/>
      <c r="O49" s="208"/>
      <c r="P49" s="208"/>
      <c r="Q49" s="208"/>
      <c r="R49" s="208"/>
      <c r="S49" s="233"/>
      <c r="T49" s="233"/>
      <c r="U49" s="234"/>
      <c r="V49" s="49">
        <f t="shared" si="0"/>
        <v>0</v>
      </c>
      <c r="W49" s="207"/>
      <c r="X49" s="208"/>
      <c r="Y49" s="208"/>
      <c r="Z49" s="208"/>
      <c r="AA49" s="208"/>
      <c r="AB49" s="208"/>
      <c r="AC49" s="208"/>
      <c r="AD49" s="208"/>
      <c r="AE49" s="208"/>
      <c r="AF49" s="208"/>
      <c r="AG49" s="233"/>
      <c r="AH49" s="233"/>
      <c r="AI49" s="233"/>
      <c r="AJ49" s="233"/>
      <c r="AK49" s="233"/>
      <c r="AL49" s="234"/>
      <c r="AM49" s="50">
        <f t="shared" si="1"/>
        <v>0</v>
      </c>
      <c r="AN49" s="235" t="str">
        <f t="shared" si="15"/>
        <v xml:space="preserve"> </v>
      </c>
      <c r="AO49" s="207"/>
      <c r="AP49" s="208"/>
      <c r="AQ49" s="208"/>
      <c r="AR49" s="208"/>
      <c r="AS49" s="208"/>
      <c r="AT49" s="208"/>
      <c r="AU49" s="208"/>
      <c r="AV49" s="208"/>
      <c r="AW49" s="208"/>
      <c r="AX49" s="208"/>
      <c r="AY49" s="233"/>
      <c r="AZ49" s="233"/>
      <c r="BA49" s="233"/>
      <c r="BB49" s="233"/>
      <c r="BC49" s="233"/>
      <c r="BD49" s="50">
        <f t="shared" si="2"/>
        <v>0</v>
      </c>
      <c r="BE49" s="207"/>
      <c r="BF49" s="208"/>
      <c r="BG49" s="208"/>
      <c r="BH49" s="208"/>
      <c r="BI49" s="208"/>
      <c r="BJ49" s="208"/>
      <c r="BK49" s="208"/>
      <c r="BL49" s="208"/>
      <c r="BM49" s="208"/>
      <c r="BN49" s="208"/>
      <c r="BO49" s="233"/>
      <c r="BP49" s="233"/>
      <c r="BQ49" s="233"/>
      <c r="BR49" s="233"/>
      <c r="BS49" s="233"/>
      <c r="BT49" s="233"/>
      <c r="BU49" s="233"/>
      <c r="BV49" s="234"/>
      <c r="BW49" s="50">
        <f t="shared" si="3"/>
        <v>0</v>
      </c>
      <c r="BX49" s="50" t="str">
        <f t="shared" si="16"/>
        <v xml:space="preserve"> </v>
      </c>
      <c r="BY49" s="216" t="str">
        <f t="shared" si="4"/>
        <v/>
      </c>
      <c r="BZ49" s="219" t="str">
        <f t="shared" si="7"/>
        <v/>
      </c>
      <c r="CA49" s="217" t="str">
        <f t="shared" si="8"/>
        <v/>
      </c>
      <c r="CB49" s="229" t="str">
        <f t="shared" si="9"/>
        <v xml:space="preserve"> </v>
      </c>
      <c r="CC49" s="207"/>
      <c r="CD49" s="208"/>
      <c r="CE49" s="208"/>
      <c r="CF49" s="208"/>
      <c r="CG49" s="208"/>
      <c r="CH49" s="208"/>
      <c r="CI49" s="208"/>
      <c r="CJ49" s="234"/>
      <c r="CK49" s="204">
        <f t="shared" si="10"/>
        <v>0</v>
      </c>
      <c r="CL49" s="230" t="str">
        <f t="shared" si="17"/>
        <v xml:space="preserve"> </v>
      </c>
      <c r="CM49" s="207"/>
      <c r="CN49" s="208"/>
      <c r="CO49" s="208"/>
      <c r="CP49" s="208"/>
      <c r="CQ49" s="234"/>
      <c r="CR49" s="204">
        <f t="shared" si="11"/>
        <v>0</v>
      </c>
      <c r="CS49" s="230" t="str">
        <f t="shared" si="12"/>
        <v xml:space="preserve"> </v>
      </c>
      <c r="CT49" s="207"/>
      <c r="CU49" s="208"/>
      <c r="CV49" s="207"/>
      <c r="CW49" s="208"/>
      <c r="CX49" s="207"/>
      <c r="CY49" s="204">
        <f t="shared" si="13"/>
        <v>0</v>
      </c>
      <c r="CZ49" s="236" t="str">
        <f t="shared" si="18"/>
        <v xml:space="preserve"> </v>
      </c>
      <c r="DA49" s="70"/>
      <c r="DB49" s="70"/>
      <c r="DC49" s="71"/>
      <c r="DD49" s="70"/>
      <c r="DE49" s="70"/>
      <c r="DF49" s="70"/>
      <c r="DG49" s="71"/>
      <c r="DH49" s="70"/>
      <c r="DI49" s="75"/>
      <c r="DJ49" s="76"/>
      <c r="DK49" s="77"/>
    </row>
    <row r="50" spans="1:115" ht="16.5" customHeight="1" x14ac:dyDescent="0.25">
      <c r="A50" s="46"/>
      <c r="B50" s="46"/>
      <c r="C50" s="208"/>
      <c r="D50" s="60"/>
      <c r="E50" s="48" t="str">
        <f t="shared" si="14"/>
        <v xml:space="preserve"> </v>
      </c>
      <c r="F50" s="211"/>
      <c r="G50" s="208"/>
      <c r="H50" s="208"/>
      <c r="I50" s="208"/>
      <c r="J50" s="208"/>
      <c r="K50" s="208"/>
      <c r="L50" s="208"/>
      <c r="M50" s="208"/>
      <c r="N50" s="208"/>
      <c r="O50" s="208"/>
      <c r="P50" s="208"/>
      <c r="Q50" s="208"/>
      <c r="R50" s="208"/>
      <c r="S50" s="233"/>
      <c r="T50" s="233"/>
      <c r="U50" s="234"/>
      <c r="V50" s="49">
        <f t="shared" si="0"/>
        <v>0</v>
      </c>
      <c r="W50" s="207"/>
      <c r="X50" s="208"/>
      <c r="Y50" s="208"/>
      <c r="Z50" s="208"/>
      <c r="AA50" s="208"/>
      <c r="AB50" s="208"/>
      <c r="AC50" s="208"/>
      <c r="AD50" s="208"/>
      <c r="AE50" s="208"/>
      <c r="AF50" s="208"/>
      <c r="AG50" s="233"/>
      <c r="AH50" s="233"/>
      <c r="AI50" s="233"/>
      <c r="AJ50" s="233"/>
      <c r="AK50" s="233"/>
      <c r="AL50" s="234"/>
      <c r="AM50" s="50">
        <f t="shared" si="1"/>
        <v>0</v>
      </c>
      <c r="AN50" s="235" t="str">
        <f t="shared" si="15"/>
        <v xml:space="preserve"> </v>
      </c>
      <c r="AO50" s="207"/>
      <c r="AP50" s="208"/>
      <c r="AQ50" s="208"/>
      <c r="AR50" s="208"/>
      <c r="AS50" s="208"/>
      <c r="AT50" s="208"/>
      <c r="AU50" s="208"/>
      <c r="AV50" s="208"/>
      <c r="AW50" s="208"/>
      <c r="AX50" s="208"/>
      <c r="AY50" s="233"/>
      <c r="AZ50" s="233"/>
      <c r="BA50" s="233"/>
      <c r="BB50" s="233"/>
      <c r="BC50" s="233"/>
      <c r="BD50" s="50">
        <f t="shared" si="2"/>
        <v>0</v>
      </c>
      <c r="BE50" s="207"/>
      <c r="BF50" s="208"/>
      <c r="BG50" s="208"/>
      <c r="BH50" s="208"/>
      <c r="BI50" s="208"/>
      <c r="BJ50" s="208"/>
      <c r="BK50" s="208"/>
      <c r="BL50" s="208"/>
      <c r="BM50" s="208"/>
      <c r="BN50" s="208"/>
      <c r="BO50" s="233"/>
      <c r="BP50" s="233"/>
      <c r="BQ50" s="233"/>
      <c r="BR50" s="233"/>
      <c r="BS50" s="233"/>
      <c r="BT50" s="233"/>
      <c r="BU50" s="233"/>
      <c r="BV50" s="234"/>
      <c r="BW50" s="50">
        <f t="shared" si="3"/>
        <v>0</v>
      </c>
      <c r="BX50" s="50" t="str">
        <f t="shared" si="16"/>
        <v xml:space="preserve"> </v>
      </c>
      <c r="BY50" s="216" t="str">
        <f t="shared" si="4"/>
        <v/>
      </c>
      <c r="BZ50" s="219" t="str">
        <f t="shared" si="7"/>
        <v/>
      </c>
      <c r="CA50" s="217" t="str">
        <f t="shared" si="8"/>
        <v/>
      </c>
      <c r="CB50" s="229" t="str">
        <f t="shared" si="9"/>
        <v xml:space="preserve"> </v>
      </c>
      <c r="CC50" s="207"/>
      <c r="CD50" s="208"/>
      <c r="CE50" s="208"/>
      <c r="CF50" s="208"/>
      <c r="CG50" s="208"/>
      <c r="CH50" s="208"/>
      <c r="CI50" s="208"/>
      <c r="CJ50" s="234"/>
      <c r="CK50" s="204">
        <f t="shared" si="10"/>
        <v>0</v>
      </c>
      <c r="CL50" s="230" t="str">
        <f t="shared" si="17"/>
        <v xml:space="preserve"> </v>
      </c>
      <c r="CM50" s="207"/>
      <c r="CN50" s="208"/>
      <c r="CO50" s="208"/>
      <c r="CP50" s="208"/>
      <c r="CQ50" s="234"/>
      <c r="CR50" s="204">
        <f t="shared" si="11"/>
        <v>0</v>
      </c>
      <c r="CS50" s="230" t="str">
        <f t="shared" si="12"/>
        <v xml:space="preserve"> </v>
      </c>
      <c r="CT50" s="207"/>
      <c r="CU50" s="208"/>
      <c r="CV50" s="207"/>
      <c r="CW50" s="208"/>
      <c r="CX50" s="207"/>
      <c r="CY50" s="204">
        <f t="shared" si="13"/>
        <v>0</v>
      </c>
      <c r="CZ50" s="236" t="str">
        <f t="shared" si="18"/>
        <v xml:space="preserve"> </v>
      </c>
      <c r="DA50" s="70"/>
      <c r="DB50" s="70"/>
      <c r="DC50" s="71"/>
      <c r="DD50" s="70"/>
      <c r="DE50" s="70"/>
      <c r="DF50" s="70"/>
      <c r="DG50" s="71"/>
      <c r="DH50" s="70"/>
      <c r="DI50" s="75"/>
      <c r="DJ50" s="73" t="s">
        <v>78</v>
      </c>
      <c r="DK50" s="74">
        <f>BD6</f>
        <v>0</v>
      </c>
    </row>
    <row r="51" spans="1:115" ht="16.5" customHeight="1" x14ac:dyDescent="0.25">
      <c r="A51" s="46"/>
      <c r="B51" s="46"/>
      <c r="C51" s="208"/>
      <c r="D51" s="60"/>
      <c r="E51" s="48" t="str">
        <f t="shared" si="14"/>
        <v xml:space="preserve"> </v>
      </c>
      <c r="F51" s="211"/>
      <c r="G51" s="208"/>
      <c r="H51" s="208"/>
      <c r="I51" s="208"/>
      <c r="J51" s="208"/>
      <c r="K51" s="208"/>
      <c r="L51" s="208"/>
      <c r="M51" s="208"/>
      <c r="N51" s="208"/>
      <c r="O51" s="208"/>
      <c r="P51" s="208"/>
      <c r="Q51" s="208"/>
      <c r="R51" s="208"/>
      <c r="S51" s="233"/>
      <c r="T51" s="233"/>
      <c r="U51" s="234"/>
      <c r="V51" s="49">
        <f t="shared" si="0"/>
        <v>0</v>
      </c>
      <c r="W51" s="207"/>
      <c r="X51" s="208"/>
      <c r="Y51" s="208"/>
      <c r="Z51" s="208"/>
      <c r="AA51" s="208"/>
      <c r="AB51" s="208"/>
      <c r="AC51" s="208"/>
      <c r="AD51" s="208"/>
      <c r="AE51" s="208"/>
      <c r="AF51" s="208"/>
      <c r="AG51" s="233"/>
      <c r="AH51" s="233"/>
      <c r="AI51" s="233"/>
      <c r="AJ51" s="233"/>
      <c r="AK51" s="233"/>
      <c r="AL51" s="234"/>
      <c r="AM51" s="50">
        <f t="shared" si="1"/>
        <v>0</v>
      </c>
      <c r="AN51" s="235" t="str">
        <f t="shared" si="15"/>
        <v xml:space="preserve"> </v>
      </c>
      <c r="AO51" s="207"/>
      <c r="AP51" s="208"/>
      <c r="AQ51" s="208"/>
      <c r="AR51" s="208"/>
      <c r="AS51" s="208"/>
      <c r="AT51" s="208"/>
      <c r="AU51" s="208"/>
      <c r="AV51" s="208"/>
      <c r="AW51" s="208"/>
      <c r="AX51" s="208"/>
      <c r="AY51" s="233"/>
      <c r="AZ51" s="233"/>
      <c r="BA51" s="233"/>
      <c r="BB51" s="233"/>
      <c r="BC51" s="233"/>
      <c r="BD51" s="50">
        <f t="shared" si="2"/>
        <v>0</v>
      </c>
      <c r="BE51" s="207"/>
      <c r="BF51" s="208"/>
      <c r="BG51" s="208"/>
      <c r="BH51" s="208"/>
      <c r="BI51" s="208"/>
      <c r="BJ51" s="208"/>
      <c r="BK51" s="208"/>
      <c r="BL51" s="208"/>
      <c r="BM51" s="208"/>
      <c r="BN51" s="208"/>
      <c r="BO51" s="233"/>
      <c r="BP51" s="233"/>
      <c r="BQ51" s="233"/>
      <c r="BR51" s="233"/>
      <c r="BS51" s="233"/>
      <c r="BT51" s="233"/>
      <c r="BU51" s="233"/>
      <c r="BV51" s="234"/>
      <c r="BW51" s="50">
        <f t="shared" si="3"/>
        <v>0</v>
      </c>
      <c r="BX51" s="50" t="str">
        <f t="shared" si="16"/>
        <v xml:space="preserve"> </v>
      </c>
      <c r="BY51" s="216" t="str">
        <f t="shared" si="4"/>
        <v/>
      </c>
      <c r="BZ51" s="219" t="str">
        <f t="shared" si="7"/>
        <v/>
      </c>
      <c r="CA51" s="217" t="str">
        <f t="shared" si="8"/>
        <v/>
      </c>
      <c r="CB51" s="229" t="str">
        <f t="shared" si="9"/>
        <v xml:space="preserve"> </v>
      </c>
      <c r="CC51" s="207"/>
      <c r="CD51" s="208"/>
      <c r="CE51" s="208"/>
      <c r="CF51" s="208"/>
      <c r="CG51" s="208"/>
      <c r="CH51" s="208"/>
      <c r="CI51" s="208"/>
      <c r="CJ51" s="234"/>
      <c r="CK51" s="204">
        <f t="shared" si="10"/>
        <v>0</v>
      </c>
      <c r="CL51" s="230" t="str">
        <f t="shared" si="17"/>
        <v xml:space="preserve"> </v>
      </c>
      <c r="CM51" s="207"/>
      <c r="CN51" s="208"/>
      <c r="CO51" s="208"/>
      <c r="CP51" s="208"/>
      <c r="CQ51" s="234"/>
      <c r="CR51" s="204">
        <f t="shared" si="11"/>
        <v>0</v>
      </c>
      <c r="CS51" s="230" t="str">
        <f t="shared" si="12"/>
        <v xml:space="preserve"> </v>
      </c>
      <c r="CT51" s="207"/>
      <c r="CU51" s="208"/>
      <c r="CV51" s="207"/>
      <c r="CW51" s="208"/>
      <c r="CX51" s="207"/>
      <c r="CY51" s="204">
        <f t="shared" si="13"/>
        <v>0</v>
      </c>
      <c r="CZ51" s="236" t="str">
        <f t="shared" si="18"/>
        <v xml:space="preserve"> </v>
      </c>
      <c r="DA51" s="70"/>
      <c r="DB51" s="70"/>
      <c r="DC51" s="71"/>
      <c r="DD51" s="70"/>
      <c r="DE51" s="70"/>
      <c r="DF51" s="70"/>
      <c r="DG51" s="71"/>
      <c r="DH51" s="70"/>
      <c r="DI51" s="75"/>
      <c r="DJ51" s="73"/>
      <c r="DK51" s="74"/>
    </row>
    <row r="52" spans="1:115" ht="16.5" customHeight="1" x14ac:dyDescent="0.25">
      <c r="A52" s="46"/>
      <c r="B52" s="46"/>
      <c r="C52" s="208"/>
      <c r="D52" s="60"/>
      <c r="E52" s="48" t="str">
        <f t="shared" si="14"/>
        <v xml:space="preserve"> </v>
      </c>
      <c r="F52" s="211"/>
      <c r="G52" s="208"/>
      <c r="H52" s="208"/>
      <c r="I52" s="208"/>
      <c r="J52" s="208"/>
      <c r="K52" s="208"/>
      <c r="L52" s="208"/>
      <c r="M52" s="208"/>
      <c r="N52" s="208"/>
      <c r="O52" s="208"/>
      <c r="P52" s="208"/>
      <c r="Q52" s="208"/>
      <c r="R52" s="208"/>
      <c r="S52" s="233"/>
      <c r="T52" s="233"/>
      <c r="U52" s="234"/>
      <c r="V52" s="49">
        <f t="shared" si="0"/>
        <v>0</v>
      </c>
      <c r="W52" s="207"/>
      <c r="X52" s="208"/>
      <c r="Y52" s="208"/>
      <c r="Z52" s="208"/>
      <c r="AA52" s="208"/>
      <c r="AB52" s="208"/>
      <c r="AC52" s="208"/>
      <c r="AD52" s="208"/>
      <c r="AE52" s="208"/>
      <c r="AF52" s="208"/>
      <c r="AG52" s="233"/>
      <c r="AH52" s="233"/>
      <c r="AI52" s="233"/>
      <c r="AJ52" s="233"/>
      <c r="AK52" s="233"/>
      <c r="AL52" s="234"/>
      <c r="AM52" s="50">
        <f t="shared" si="1"/>
        <v>0</v>
      </c>
      <c r="AN52" s="235" t="str">
        <f t="shared" si="15"/>
        <v xml:space="preserve"> </v>
      </c>
      <c r="AO52" s="207"/>
      <c r="AP52" s="208"/>
      <c r="AQ52" s="208"/>
      <c r="AR52" s="208"/>
      <c r="AS52" s="208"/>
      <c r="AT52" s="208"/>
      <c r="AU52" s="208"/>
      <c r="AV52" s="208"/>
      <c r="AW52" s="208"/>
      <c r="AX52" s="208"/>
      <c r="AY52" s="233"/>
      <c r="AZ52" s="233"/>
      <c r="BA52" s="233"/>
      <c r="BB52" s="233"/>
      <c r="BC52" s="233"/>
      <c r="BD52" s="50">
        <f t="shared" si="2"/>
        <v>0</v>
      </c>
      <c r="BE52" s="207"/>
      <c r="BF52" s="208"/>
      <c r="BG52" s="208"/>
      <c r="BH52" s="208"/>
      <c r="BI52" s="208"/>
      <c r="BJ52" s="208"/>
      <c r="BK52" s="208"/>
      <c r="BL52" s="208"/>
      <c r="BM52" s="208"/>
      <c r="BN52" s="208"/>
      <c r="BO52" s="233"/>
      <c r="BP52" s="233"/>
      <c r="BQ52" s="233"/>
      <c r="BR52" s="233"/>
      <c r="BS52" s="233"/>
      <c r="BT52" s="233"/>
      <c r="BU52" s="233"/>
      <c r="BV52" s="234"/>
      <c r="BW52" s="50">
        <f t="shared" si="3"/>
        <v>0</v>
      </c>
      <c r="BX52" s="50" t="str">
        <f t="shared" si="16"/>
        <v xml:space="preserve"> </v>
      </c>
      <c r="BY52" s="216" t="str">
        <f t="shared" si="4"/>
        <v/>
      </c>
      <c r="BZ52" s="219" t="str">
        <f t="shared" si="7"/>
        <v/>
      </c>
      <c r="CA52" s="217" t="str">
        <f t="shared" si="8"/>
        <v/>
      </c>
      <c r="CB52" s="229" t="str">
        <f t="shared" si="9"/>
        <v xml:space="preserve"> </v>
      </c>
      <c r="CC52" s="207"/>
      <c r="CD52" s="208"/>
      <c r="CE52" s="208"/>
      <c r="CF52" s="208"/>
      <c r="CG52" s="208"/>
      <c r="CH52" s="208"/>
      <c r="CI52" s="208"/>
      <c r="CJ52" s="234"/>
      <c r="CK52" s="204">
        <f t="shared" si="10"/>
        <v>0</v>
      </c>
      <c r="CL52" s="230" t="str">
        <f t="shared" si="17"/>
        <v xml:space="preserve"> </v>
      </c>
      <c r="CM52" s="207"/>
      <c r="CN52" s="208"/>
      <c r="CO52" s="208"/>
      <c r="CP52" s="208"/>
      <c r="CQ52" s="234"/>
      <c r="CR52" s="204">
        <f t="shared" si="11"/>
        <v>0</v>
      </c>
      <c r="CS52" s="230" t="str">
        <f t="shared" si="12"/>
        <v xml:space="preserve"> </v>
      </c>
      <c r="CT52" s="207"/>
      <c r="CU52" s="208"/>
      <c r="CV52" s="207"/>
      <c r="CW52" s="208"/>
      <c r="CX52" s="207"/>
      <c r="CY52" s="204">
        <f t="shared" si="13"/>
        <v>0</v>
      </c>
      <c r="CZ52" s="236" t="str">
        <f t="shared" si="18"/>
        <v xml:space="preserve"> </v>
      </c>
      <c r="DA52" s="70"/>
      <c r="DB52" s="70"/>
      <c r="DC52" s="71"/>
      <c r="DD52" s="70"/>
      <c r="DE52" s="70"/>
      <c r="DF52" s="70"/>
      <c r="DG52" s="71"/>
      <c r="DH52" s="70"/>
      <c r="DI52" s="75"/>
      <c r="DJ52" s="73" t="s">
        <v>79</v>
      </c>
      <c r="DK52" s="74">
        <f>BY6</f>
        <v>0</v>
      </c>
    </row>
    <row r="53" spans="1:115" ht="16.5" customHeight="1" x14ac:dyDescent="0.25">
      <c r="A53" s="46"/>
      <c r="B53" s="46"/>
      <c r="C53" s="208"/>
      <c r="D53" s="60"/>
      <c r="E53" s="48" t="str">
        <f t="shared" si="14"/>
        <v xml:space="preserve"> </v>
      </c>
      <c r="F53" s="211"/>
      <c r="G53" s="208"/>
      <c r="H53" s="208"/>
      <c r="I53" s="208"/>
      <c r="J53" s="208"/>
      <c r="K53" s="208"/>
      <c r="L53" s="208"/>
      <c r="M53" s="208"/>
      <c r="N53" s="208"/>
      <c r="O53" s="208"/>
      <c r="P53" s="208"/>
      <c r="Q53" s="208"/>
      <c r="R53" s="208"/>
      <c r="S53" s="233"/>
      <c r="T53" s="233"/>
      <c r="U53" s="234"/>
      <c r="V53" s="49">
        <f t="shared" si="0"/>
        <v>0</v>
      </c>
      <c r="W53" s="207"/>
      <c r="X53" s="208"/>
      <c r="Y53" s="208"/>
      <c r="Z53" s="208"/>
      <c r="AA53" s="208"/>
      <c r="AB53" s="208"/>
      <c r="AC53" s="208"/>
      <c r="AD53" s="208"/>
      <c r="AE53" s="208"/>
      <c r="AF53" s="208"/>
      <c r="AG53" s="233"/>
      <c r="AH53" s="233"/>
      <c r="AI53" s="233"/>
      <c r="AJ53" s="233"/>
      <c r="AK53" s="233"/>
      <c r="AL53" s="234"/>
      <c r="AM53" s="50">
        <f t="shared" si="1"/>
        <v>0</v>
      </c>
      <c r="AN53" s="235" t="str">
        <f t="shared" si="15"/>
        <v xml:space="preserve"> </v>
      </c>
      <c r="AO53" s="207"/>
      <c r="AP53" s="208"/>
      <c r="AQ53" s="208"/>
      <c r="AR53" s="208"/>
      <c r="AS53" s="208"/>
      <c r="AT53" s="208"/>
      <c r="AU53" s="208"/>
      <c r="AV53" s="208"/>
      <c r="AW53" s="208"/>
      <c r="AX53" s="208"/>
      <c r="AY53" s="233"/>
      <c r="AZ53" s="233"/>
      <c r="BA53" s="233"/>
      <c r="BB53" s="233"/>
      <c r="BC53" s="233"/>
      <c r="BD53" s="50">
        <f t="shared" si="2"/>
        <v>0</v>
      </c>
      <c r="BE53" s="207"/>
      <c r="BF53" s="208"/>
      <c r="BG53" s="208"/>
      <c r="BH53" s="208"/>
      <c r="BI53" s="208"/>
      <c r="BJ53" s="208"/>
      <c r="BK53" s="208"/>
      <c r="BL53" s="208"/>
      <c r="BM53" s="208"/>
      <c r="BN53" s="208"/>
      <c r="BO53" s="233"/>
      <c r="BP53" s="233"/>
      <c r="BQ53" s="233"/>
      <c r="BR53" s="233"/>
      <c r="BS53" s="233"/>
      <c r="BT53" s="233"/>
      <c r="BU53" s="233"/>
      <c r="BV53" s="234"/>
      <c r="BW53" s="50">
        <f t="shared" si="3"/>
        <v>0</v>
      </c>
      <c r="BX53" s="50" t="str">
        <f t="shared" si="16"/>
        <v xml:space="preserve"> </v>
      </c>
      <c r="BY53" s="216" t="str">
        <f t="shared" si="4"/>
        <v/>
      </c>
      <c r="BZ53" s="219" t="str">
        <f t="shared" si="7"/>
        <v/>
      </c>
      <c r="CA53" s="217" t="str">
        <f t="shared" si="8"/>
        <v/>
      </c>
      <c r="CB53" s="229" t="str">
        <f t="shared" si="9"/>
        <v xml:space="preserve"> </v>
      </c>
      <c r="CC53" s="207"/>
      <c r="CD53" s="208"/>
      <c r="CE53" s="208"/>
      <c r="CF53" s="208"/>
      <c r="CG53" s="208"/>
      <c r="CH53" s="208"/>
      <c r="CI53" s="208"/>
      <c r="CJ53" s="234"/>
      <c r="CK53" s="204">
        <f t="shared" si="10"/>
        <v>0</v>
      </c>
      <c r="CL53" s="230" t="str">
        <f t="shared" si="17"/>
        <v xml:space="preserve"> </v>
      </c>
      <c r="CM53" s="207"/>
      <c r="CN53" s="208"/>
      <c r="CO53" s="208"/>
      <c r="CP53" s="208"/>
      <c r="CQ53" s="234"/>
      <c r="CR53" s="204">
        <f t="shared" si="11"/>
        <v>0</v>
      </c>
      <c r="CS53" s="230" t="str">
        <f t="shared" si="12"/>
        <v xml:space="preserve"> </v>
      </c>
      <c r="CT53" s="207"/>
      <c r="CU53" s="208"/>
      <c r="CV53" s="207"/>
      <c r="CW53" s="208"/>
      <c r="CX53" s="207"/>
      <c r="CY53" s="204">
        <f t="shared" si="13"/>
        <v>0</v>
      </c>
      <c r="CZ53" s="236" t="str">
        <f t="shared" si="18"/>
        <v xml:space="preserve"> </v>
      </c>
      <c r="DA53" s="70"/>
      <c r="DB53" s="70"/>
      <c r="DC53" s="71"/>
      <c r="DD53" s="70"/>
      <c r="DE53" s="70"/>
      <c r="DF53" s="70"/>
      <c r="DG53" s="71"/>
      <c r="DH53" s="70"/>
      <c r="DI53" s="75"/>
      <c r="DJ53" s="73" t="s">
        <v>143</v>
      </c>
      <c r="DK53" s="74">
        <f>BW6</f>
        <v>0</v>
      </c>
    </row>
    <row r="54" spans="1:115" ht="16.5" customHeight="1" x14ac:dyDescent="0.25">
      <c r="A54" s="46"/>
      <c r="B54" s="46"/>
      <c r="C54" s="208"/>
      <c r="D54" s="60"/>
      <c r="E54" s="48" t="str">
        <f t="shared" si="14"/>
        <v xml:space="preserve"> </v>
      </c>
      <c r="F54" s="211"/>
      <c r="G54" s="208"/>
      <c r="H54" s="208"/>
      <c r="I54" s="208"/>
      <c r="J54" s="208"/>
      <c r="K54" s="208"/>
      <c r="L54" s="208"/>
      <c r="M54" s="208"/>
      <c r="N54" s="208"/>
      <c r="O54" s="208"/>
      <c r="P54" s="208"/>
      <c r="Q54" s="208"/>
      <c r="R54" s="208"/>
      <c r="S54" s="233"/>
      <c r="T54" s="233"/>
      <c r="U54" s="234"/>
      <c r="V54" s="49">
        <f t="shared" si="0"/>
        <v>0</v>
      </c>
      <c r="W54" s="207"/>
      <c r="X54" s="208"/>
      <c r="Y54" s="208"/>
      <c r="Z54" s="208"/>
      <c r="AA54" s="208"/>
      <c r="AB54" s="208"/>
      <c r="AC54" s="208"/>
      <c r="AD54" s="208"/>
      <c r="AE54" s="208"/>
      <c r="AF54" s="208"/>
      <c r="AG54" s="233"/>
      <c r="AH54" s="233"/>
      <c r="AI54" s="233"/>
      <c r="AJ54" s="233"/>
      <c r="AK54" s="233"/>
      <c r="AL54" s="234"/>
      <c r="AM54" s="50">
        <f t="shared" si="1"/>
        <v>0</v>
      </c>
      <c r="AN54" s="235" t="str">
        <f t="shared" si="15"/>
        <v xml:space="preserve"> </v>
      </c>
      <c r="AO54" s="207"/>
      <c r="AP54" s="208"/>
      <c r="AQ54" s="208"/>
      <c r="AR54" s="208"/>
      <c r="AS54" s="208"/>
      <c r="AT54" s="208"/>
      <c r="AU54" s="208"/>
      <c r="AV54" s="208"/>
      <c r="AW54" s="208"/>
      <c r="AX54" s="208"/>
      <c r="AY54" s="233"/>
      <c r="AZ54" s="233"/>
      <c r="BA54" s="233"/>
      <c r="BB54" s="233"/>
      <c r="BC54" s="233"/>
      <c r="BD54" s="50">
        <f t="shared" si="2"/>
        <v>0</v>
      </c>
      <c r="BE54" s="207"/>
      <c r="BF54" s="208"/>
      <c r="BG54" s="208"/>
      <c r="BH54" s="208"/>
      <c r="BI54" s="208"/>
      <c r="BJ54" s="208"/>
      <c r="BK54" s="208"/>
      <c r="BL54" s="208"/>
      <c r="BM54" s="208"/>
      <c r="BN54" s="208"/>
      <c r="BO54" s="233"/>
      <c r="BP54" s="233"/>
      <c r="BQ54" s="233"/>
      <c r="BR54" s="233"/>
      <c r="BS54" s="233"/>
      <c r="BT54" s="233"/>
      <c r="BU54" s="233"/>
      <c r="BV54" s="234"/>
      <c r="BW54" s="50">
        <f t="shared" si="3"/>
        <v>0</v>
      </c>
      <c r="BX54" s="50" t="str">
        <f t="shared" si="16"/>
        <v xml:space="preserve"> </v>
      </c>
      <c r="BY54" s="216" t="str">
        <f t="shared" si="4"/>
        <v/>
      </c>
      <c r="BZ54" s="219" t="str">
        <f t="shared" si="7"/>
        <v/>
      </c>
      <c r="CA54" s="217" t="str">
        <f t="shared" si="8"/>
        <v/>
      </c>
      <c r="CB54" s="229" t="str">
        <f t="shared" si="9"/>
        <v xml:space="preserve"> </v>
      </c>
      <c r="CC54" s="207"/>
      <c r="CD54" s="208"/>
      <c r="CE54" s="208"/>
      <c r="CF54" s="208"/>
      <c r="CG54" s="208"/>
      <c r="CH54" s="208"/>
      <c r="CI54" s="208"/>
      <c r="CJ54" s="234"/>
      <c r="CK54" s="204">
        <f t="shared" si="10"/>
        <v>0</v>
      </c>
      <c r="CL54" s="230" t="str">
        <f t="shared" si="17"/>
        <v xml:space="preserve"> </v>
      </c>
      <c r="CM54" s="207"/>
      <c r="CN54" s="208"/>
      <c r="CO54" s="208"/>
      <c r="CP54" s="208"/>
      <c r="CQ54" s="234"/>
      <c r="CR54" s="204">
        <f t="shared" si="11"/>
        <v>0</v>
      </c>
      <c r="CS54" s="230" t="str">
        <f t="shared" si="12"/>
        <v xml:space="preserve"> </v>
      </c>
      <c r="CT54" s="207"/>
      <c r="CU54" s="208"/>
      <c r="CV54" s="207"/>
      <c r="CW54" s="208"/>
      <c r="CX54" s="207"/>
      <c r="CY54" s="204">
        <f t="shared" si="13"/>
        <v>0</v>
      </c>
      <c r="CZ54" s="236" t="str">
        <f t="shared" si="18"/>
        <v xml:space="preserve"> </v>
      </c>
      <c r="DA54" s="70"/>
      <c r="DB54" s="70"/>
      <c r="DC54" s="71"/>
      <c r="DD54" s="70"/>
      <c r="DE54" s="70"/>
      <c r="DF54" s="70"/>
      <c r="DG54" s="71"/>
      <c r="DH54" s="70"/>
      <c r="DI54" s="75"/>
      <c r="DJ54" s="73" t="s">
        <v>74</v>
      </c>
      <c r="DK54" s="74">
        <f>CA6</f>
        <v>0</v>
      </c>
    </row>
    <row r="55" spans="1:115" ht="16.5" customHeight="1" thickBot="1" x14ac:dyDescent="0.3">
      <c r="A55" s="46"/>
      <c r="B55" s="46"/>
      <c r="C55" s="208"/>
      <c r="D55" s="60"/>
      <c r="E55" s="56" t="str">
        <f t="shared" si="14"/>
        <v xml:space="preserve"> </v>
      </c>
      <c r="F55" s="237"/>
      <c r="G55" s="238"/>
      <c r="H55" s="238"/>
      <c r="I55" s="238"/>
      <c r="J55" s="238"/>
      <c r="K55" s="238"/>
      <c r="L55" s="238"/>
      <c r="M55" s="238"/>
      <c r="N55" s="238"/>
      <c r="O55" s="238"/>
      <c r="P55" s="238"/>
      <c r="Q55" s="238"/>
      <c r="R55" s="238"/>
      <c r="S55" s="239"/>
      <c r="T55" s="239"/>
      <c r="U55" s="240"/>
      <c r="V55" s="52">
        <f t="shared" si="0"/>
        <v>0</v>
      </c>
      <c r="W55" s="241"/>
      <c r="X55" s="238"/>
      <c r="Y55" s="238"/>
      <c r="Z55" s="238"/>
      <c r="AA55" s="238"/>
      <c r="AB55" s="238"/>
      <c r="AC55" s="238"/>
      <c r="AD55" s="238"/>
      <c r="AE55" s="238"/>
      <c r="AF55" s="238"/>
      <c r="AG55" s="239"/>
      <c r="AH55" s="239"/>
      <c r="AI55" s="239"/>
      <c r="AJ55" s="239"/>
      <c r="AK55" s="239"/>
      <c r="AL55" s="240"/>
      <c r="AM55" s="53">
        <f t="shared" si="1"/>
        <v>0</v>
      </c>
      <c r="AN55" s="235" t="str">
        <f t="shared" si="15"/>
        <v xml:space="preserve"> </v>
      </c>
      <c r="AO55" s="241"/>
      <c r="AP55" s="238"/>
      <c r="AQ55" s="238"/>
      <c r="AR55" s="238"/>
      <c r="AS55" s="238"/>
      <c r="AT55" s="238"/>
      <c r="AU55" s="238"/>
      <c r="AV55" s="238"/>
      <c r="AW55" s="238"/>
      <c r="AX55" s="238"/>
      <c r="AY55" s="239"/>
      <c r="AZ55" s="239"/>
      <c r="BA55" s="239"/>
      <c r="BB55" s="239"/>
      <c r="BC55" s="239"/>
      <c r="BD55" s="53">
        <f t="shared" si="2"/>
        <v>0</v>
      </c>
      <c r="BE55" s="241"/>
      <c r="BF55" s="238"/>
      <c r="BG55" s="238"/>
      <c r="BH55" s="238"/>
      <c r="BI55" s="238"/>
      <c r="BJ55" s="238"/>
      <c r="BK55" s="238"/>
      <c r="BL55" s="238"/>
      <c r="BM55" s="238"/>
      <c r="BN55" s="238"/>
      <c r="BO55" s="239"/>
      <c r="BP55" s="239"/>
      <c r="BQ55" s="239"/>
      <c r="BR55" s="239"/>
      <c r="BS55" s="239"/>
      <c r="BT55" s="239"/>
      <c r="BU55" s="239"/>
      <c r="BV55" s="240"/>
      <c r="BW55" s="50">
        <f t="shared" si="3"/>
        <v>0</v>
      </c>
      <c r="BX55" s="50" t="str">
        <f t="shared" si="16"/>
        <v xml:space="preserve"> </v>
      </c>
      <c r="BY55" s="216" t="str">
        <f t="shared" si="4"/>
        <v/>
      </c>
      <c r="BZ55" s="219" t="str">
        <f t="shared" si="7"/>
        <v/>
      </c>
      <c r="CA55" s="217" t="str">
        <f t="shared" si="8"/>
        <v/>
      </c>
      <c r="CB55" s="229" t="str">
        <f t="shared" si="9"/>
        <v xml:space="preserve"> </v>
      </c>
      <c r="CC55" s="241"/>
      <c r="CD55" s="238"/>
      <c r="CE55" s="238"/>
      <c r="CF55" s="238"/>
      <c r="CG55" s="238"/>
      <c r="CH55" s="238"/>
      <c r="CI55" s="238"/>
      <c r="CJ55" s="240"/>
      <c r="CK55" s="204">
        <f t="shared" si="10"/>
        <v>0</v>
      </c>
      <c r="CL55" s="230" t="str">
        <f t="shared" si="17"/>
        <v xml:space="preserve"> </v>
      </c>
      <c r="CM55" s="241"/>
      <c r="CN55" s="238"/>
      <c r="CO55" s="238"/>
      <c r="CP55" s="238"/>
      <c r="CQ55" s="240"/>
      <c r="CR55" s="204">
        <f t="shared" si="11"/>
        <v>0</v>
      </c>
      <c r="CS55" s="230" t="str">
        <f t="shared" si="12"/>
        <v xml:space="preserve"> </v>
      </c>
      <c r="CT55" s="241"/>
      <c r="CU55" s="238"/>
      <c r="CV55" s="241"/>
      <c r="CW55" s="238"/>
      <c r="CX55" s="241"/>
      <c r="CY55" s="204">
        <f t="shared" si="13"/>
        <v>0</v>
      </c>
      <c r="CZ55" s="236" t="str">
        <f t="shared" si="18"/>
        <v xml:space="preserve"> </v>
      </c>
      <c r="DA55" s="78"/>
      <c r="DB55" s="78"/>
      <c r="DC55" s="79"/>
      <c r="DD55" s="78"/>
      <c r="DE55" s="78"/>
      <c r="DF55" s="78"/>
      <c r="DG55" s="79"/>
      <c r="DH55" s="78"/>
      <c r="DI55" s="80"/>
      <c r="DJ55" s="79"/>
      <c r="DK55" s="81"/>
    </row>
  </sheetData>
  <sheetProtection algorithmName="SHA-512" hashValue="dJeZ4z26cfI1MO5MgsJKvbT4Fk7StkZf318T/yxOyuQRSBJL7Gf7PaYdj7CkfJiKRZyozuwBRiQD1cp3zdhksQ==" saltValue="QHeyuYSONlEbcBHkwL5/9Q==" spinCount="100000" sheet="1" objects="1" scenarios="1"/>
  <mergeCells count="66">
    <mergeCell ref="CX3:CX6"/>
    <mergeCell ref="CC2:CK2"/>
    <mergeCell ref="CF3:CF6"/>
    <mergeCell ref="CE3:CE6"/>
    <mergeCell ref="CG3:CG6"/>
    <mergeCell ref="CH3:CH6"/>
    <mergeCell ref="CI3:CI6"/>
    <mergeCell ref="CS2:CS6"/>
    <mergeCell ref="CM2:CR2"/>
    <mergeCell ref="CM3:CM6"/>
    <mergeCell ref="CN3:CN6"/>
    <mergeCell ref="CO3:CO6"/>
    <mergeCell ref="CP3:CP6"/>
    <mergeCell ref="CQ3:CQ6"/>
    <mergeCell ref="DI1:DK1"/>
    <mergeCell ref="CZ2:CZ6"/>
    <mergeCell ref="DA2:DA6"/>
    <mergeCell ref="DD2:DD6"/>
    <mergeCell ref="DA1:DD1"/>
    <mergeCell ref="DI2:DI6"/>
    <mergeCell ref="DJ2:DJ6"/>
    <mergeCell ref="DK2:DK6"/>
    <mergeCell ref="DC2:DC6"/>
    <mergeCell ref="DE1:DH1"/>
    <mergeCell ref="DE2:DE6"/>
    <mergeCell ref="DG2:DG6"/>
    <mergeCell ref="DH2:DH6"/>
    <mergeCell ref="CC1:CL1"/>
    <mergeCell ref="AO4:BD4"/>
    <mergeCell ref="A1:D1"/>
    <mergeCell ref="CB1:CB6"/>
    <mergeCell ref="CT1:CZ1"/>
    <mergeCell ref="CL2:CL6"/>
    <mergeCell ref="CT2:CU2"/>
    <mergeCell ref="CV2:CW2"/>
    <mergeCell ref="CT3:CT6"/>
    <mergeCell ref="D2:D6"/>
    <mergeCell ref="C2:C6"/>
    <mergeCell ref="B2:B6"/>
    <mergeCell ref="A2:A6"/>
    <mergeCell ref="CV3:CV6"/>
    <mergeCell ref="CW3:CW6"/>
    <mergeCell ref="CM1:CS1"/>
    <mergeCell ref="BE4:BW4"/>
    <mergeCell ref="AN4:AN6"/>
    <mergeCell ref="BX4:BX6"/>
    <mergeCell ref="CY2:CY6"/>
    <mergeCell ref="E3:V3"/>
    <mergeCell ref="E4:V4"/>
    <mergeCell ref="W4:AM4"/>
    <mergeCell ref="CA4:CA5"/>
    <mergeCell ref="BY4:BY5"/>
    <mergeCell ref="BZ4:BZ5"/>
    <mergeCell ref="CK3:CK6"/>
    <mergeCell ref="CJ3:CJ6"/>
    <mergeCell ref="CD3:CD6"/>
    <mergeCell ref="CC3:CC6"/>
    <mergeCell ref="CU3:CU6"/>
    <mergeCell ref="CR3:CR6"/>
    <mergeCell ref="E1:AM1"/>
    <mergeCell ref="E2:AM2"/>
    <mergeCell ref="W3:AM3"/>
    <mergeCell ref="AN3:BD3"/>
    <mergeCell ref="BE3:BW3"/>
    <mergeCell ref="AN2:BW2"/>
    <mergeCell ref="AN1:BW1"/>
  </mergeCells>
  <pageMargins left="0.9055118110236221" right="0.70866141732283472" top="0.74803149606299213" bottom="0.74803149606299213" header="0.31496062992125984" footer="0.31496062992125984"/>
  <pageSetup paperSize="5" scale="80" orientation="portrait" horizontalDpi="4294967293" r:id="rId1"/>
  <colBreaks count="2" manualBreakCount="2">
    <brk id="4" max="1048575" man="1"/>
    <brk id="104" max="5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J70"/>
  <sheetViews>
    <sheetView showZeros="0" view="pageBreakPreview" zoomScale="80" zoomScaleNormal="100" zoomScaleSheetLayoutView="80" workbookViewId="0">
      <selection activeCell="D14" sqref="D14"/>
    </sheetView>
  </sheetViews>
  <sheetFormatPr defaultColWidth="8.796875" defaultRowHeight="16.8" x14ac:dyDescent="0.5"/>
  <cols>
    <col min="1" max="1" width="6.19921875" style="1" customWidth="1"/>
    <col min="2" max="2" width="11.8984375" style="1" customWidth="1"/>
    <col min="3" max="3" width="24.09765625" style="1" customWidth="1"/>
    <col min="4" max="4" width="42.19921875" style="1" customWidth="1"/>
    <col min="5" max="7" width="11.09765625" style="1" customWidth="1"/>
    <col min="8" max="8" width="9.09765625" style="1" bestFit="1" customWidth="1"/>
    <col min="9" max="9" width="9" style="1" bestFit="1" customWidth="1"/>
    <col min="10" max="10" width="9.3984375" style="1" bestFit="1" customWidth="1"/>
    <col min="11" max="16384" width="8.796875" style="1"/>
  </cols>
  <sheetData>
    <row r="1" spans="1:10" ht="30" x14ac:dyDescent="0.85">
      <c r="A1" s="371" t="s">
        <v>3</v>
      </c>
      <c r="B1" s="371"/>
      <c r="C1" s="371"/>
      <c r="D1" s="371"/>
      <c r="E1" s="371"/>
      <c r="F1" s="371"/>
      <c r="G1" s="371"/>
      <c r="H1" s="371"/>
      <c r="I1" s="371"/>
      <c r="J1" s="371"/>
    </row>
    <row r="2" spans="1:10" ht="24.6" x14ac:dyDescent="0.7">
      <c r="A2" s="372" t="s">
        <v>5</v>
      </c>
      <c r="B2" s="372"/>
      <c r="C2" s="372"/>
      <c r="D2" s="372"/>
      <c r="E2" s="372"/>
      <c r="F2" s="372"/>
      <c r="G2" s="372"/>
      <c r="H2" s="372"/>
      <c r="I2" s="372"/>
      <c r="J2" s="372"/>
    </row>
    <row r="3" spans="1:10" ht="24.6" x14ac:dyDescent="0.7">
      <c r="A3" s="372" t="str">
        <f>ข้อมูลพื้นฐาน!A2&amp;" "&amp;ข้อมูลพื้นฐาน!B7&amp;"  รหัสรายวิชา "&amp;ข้อมูลพื้นฐาน!B8&amp;" รายวิชา "&amp;ข้อมูลพื้นฐาน!B9&amp;"   "&amp;ข้อมูลพื้นฐาน!B5</f>
        <v xml:space="preserve">แบบบันทึกผลการเรียนกลุ่มสาระการเรียนรู้   รหัสรายวิชา  รายวิชา    ปีการศึกษา </v>
      </c>
      <c r="B3" s="372"/>
      <c r="C3" s="372"/>
      <c r="D3" s="372"/>
      <c r="E3" s="372"/>
      <c r="F3" s="372"/>
      <c r="G3" s="372"/>
      <c r="H3" s="372"/>
      <c r="I3" s="372"/>
      <c r="J3" s="372"/>
    </row>
    <row r="4" spans="1:10" ht="24.6" x14ac:dyDescent="0.7">
      <c r="A4" s="373" t="str">
        <f>ข้อมูลพื้นฐาน!B6&amp;"  "</f>
        <v xml:space="preserve">ชั้นประถมศึกษาปีที่   </v>
      </c>
      <c r="B4" s="373"/>
      <c r="C4" s="373"/>
      <c r="D4" s="373"/>
      <c r="E4" s="377" t="str">
        <f>"  ครูผู้สอน "&amp;ข้อมูลพื้นฐาน!B11</f>
        <v xml:space="preserve">  ครูผู้สอน </v>
      </c>
      <c r="F4" s="377"/>
      <c r="G4" s="377"/>
      <c r="H4" s="377"/>
      <c r="I4" s="377"/>
      <c r="J4" s="377"/>
    </row>
    <row r="5" spans="1:10" ht="13.8" customHeight="1" x14ac:dyDescent="0.5">
      <c r="A5" s="374" t="s">
        <v>44</v>
      </c>
      <c r="B5" s="374" t="s">
        <v>47</v>
      </c>
      <c r="C5" s="374" t="s">
        <v>80</v>
      </c>
      <c r="D5" s="374" t="s">
        <v>49</v>
      </c>
      <c r="E5" s="378" t="s">
        <v>81</v>
      </c>
      <c r="F5" s="379"/>
      <c r="G5" s="380"/>
      <c r="H5" s="384" t="s">
        <v>86</v>
      </c>
      <c r="I5" s="376" t="s">
        <v>82</v>
      </c>
      <c r="J5" s="376" t="s">
        <v>83</v>
      </c>
    </row>
    <row r="6" spans="1:10" ht="13.8" customHeight="1" x14ac:dyDescent="0.5">
      <c r="A6" s="375"/>
      <c r="B6" s="375"/>
      <c r="C6" s="375"/>
      <c r="D6" s="375"/>
      <c r="E6" s="381"/>
      <c r="F6" s="382"/>
      <c r="G6" s="383"/>
      <c r="H6" s="385"/>
      <c r="I6" s="376"/>
      <c r="J6" s="376"/>
    </row>
    <row r="7" spans="1:10" ht="24.6" x14ac:dyDescent="0.5">
      <c r="A7" s="375"/>
      <c r="B7" s="375"/>
      <c r="C7" s="375"/>
      <c r="D7" s="375"/>
      <c r="E7" s="162" t="s">
        <v>84</v>
      </c>
      <c r="F7" s="162" t="s">
        <v>85</v>
      </c>
      <c r="G7" s="163" t="s">
        <v>75</v>
      </c>
      <c r="H7" s="386"/>
      <c r="I7" s="376"/>
      <c r="J7" s="376"/>
    </row>
    <row r="8" spans="1:10" ht="24.6" x14ac:dyDescent="0.5">
      <c r="A8" s="375"/>
      <c r="B8" s="375"/>
      <c r="C8" s="375"/>
      <c r="D8" s="375"/>
      <c r="E8" s="164">
        <f>ปพ.5!V6+ปพ.5!AM6</f>
        <v>0</v>
      </c>
      <c r="F8" s="83" t="str">
        <f>IF(ปพ.5!BD6=0,"-",ปพ.5!BD6)</f>
        <v>-</v>
      </c>
      <c r="G8" s="164">
        <f>ปพ.5!BY6</f>
        <v>0</v>
      </c>
      <c r="H8" s="164">
        <f>ปพ.5!BW6</f>
        <v>0</v>
      </c>
      <c r="I8" s="92">
        <f>ปพ.5!CA6</f>
        <v>0</v>
      </c>
      <c r="J8" s="376"/>
    </row>
    <row r="9" spans="1:10" ht="24.6" x14ac:dyDescent="0.5">
      <c r="A9" s="86">
        <f>ปพ.5!A7</f>
        <v>0</v>
      </c>
      <c r="B9" s="87">
        <f>ปพ.5!B7</f>
        <v>0</v>
      </c>
      <c r="C9" s="88">
        <f>ปพ.5!C7</f>
        <v>0</v>
      </c>
      <c r="D9" s="89">
        <f>ปพ.5!D7</f>
        <v>0</v>
      </c>
      <c r="E9" s="165" t="str">
        <f>IF(ISBLANK(ปพ.5!D7)," ",IF(ปพ.5!AM7=0,"-",ปพ.5!V7+ปพ.5!AM7))</f>
        <v xml:space="preserve"> </v>
      </c>
      <c r="F9" s="83" t="str">
        <f>IF(ISBLANK(ปพ.5!D7)," ",IF(ปพ.5!BD7=0,"-",ปพ.5!BD7))</f>
        <v xml:space="preserve"> </v>
      </c>
      <c r="G9" s="83" t="str">
        <f>IF(ISBLANK(ปพ.5!D7),"",IF(ปพ.5!BY7="-","-",ปพ.5!BY7))</f>
        <v/>
      </c>
      <c r="H9" s="83" t="str">
        <f>IF(ISBLANK(ปพ.5!D7),"",IF(ปพ.5!BW7=0,"-",ปพ.5!BW7))</f>
        <v/>
      </c>
      <c r="I9" s="85" t="str">
        <f>IF(ISBLANK(ปพ.5!D7),"",IF(ปพ.5!CA7=0,"-",ปพ.5!CA7))</f>
        <v/>
      </c>
      <c r="J9" s="83" t="str">
        <f>IF(ISBLANK(ปพ.5!D7)," ",ปพ.5!CB7)</f>
        <v xml:space="preserve"> </v>
      </c>
    </row>
    <row r="10" spans="1:10" ht="24.6" x14ac:dyDescent="0.5">
      <c r="A10" s="86">
        <f>ปพ.5!A8</f>
        <v>0</v>
      </c>
      <c r="B10" s="87">
        <f>ปพ.5!B8</f>
        <v>0</v>
      </c>
      <c r="C10" s="88">
        <f>ปพ.5!C8</f>
        <v>0</v>
      </c>
      <c r="D10" s="89">
        <f>ปพ.5!D8</f>
        <v>0</v>
      </c>
      <c r="E10" s="165" t="str">
        <f>IF(ISBLANK(ปพ.5!D8)," ",IF(ปพ.5!AM8=0,"-",ปพ.5!V8+ปพ.5!AM8))</f>
        <v xml:space="preserve"> </v>
      </c>
      <c r="F10" s="83" t="str">
        <f>IF(ISBLANK(ปพ.5!D8)," ",IF(ปพ.5!BD8=0,"-",ปพ.5!BD8))</f>
        <v xml:space="preserve"> </v>
      </c>
      <c r="G10" s="83" t="str">
        <f>IF(ISBLANK(ปพ.5!D8),"",IF(ปพ.5!BY8="-","-",ปพ.5!BY8))</f>
        <v/>
      </c>
      <c r="H10" s="83" t="str">
        <f>IF(ISBLANK(ปพ.5!D8),"",IF(ปพ.5!BW8=0,"-",ปพ.5!BW8))</f>
        <v/>
      </c>
      <c r="I10" s="85" t="str">
        <f>IF(ISBLANK(ปพ.5!D8),"",IF(ปพ.5!CA8=0,"-",ปพ.5!CA8))</f>
        <v/>
      </c>
      <c r="J10" s="83" t="str">
        <f>IF(ISBLANK(ปพ.5!D8)," ",ปพ.5!CB8)</f>
        <v xml:space="preserve"> </v>
      </c>
    </row>
    <row r="11" spans="1:10" ht="24.6" x14ac:dyDescent="0.5">
      <c r="A11" s="86">
        <f>ปพ.5!A9</f>
        <v>0</v>
      </c>
      <c r="B11" s="87">
        <f>ปพ.5!B9</f>
        <v>0</v>
      </c>
      <c r="C11" s="88">
        <f>ปพ.5!C9</f>
        <v>0</v>
      </c>
      <c r="D11" s="89">
        <f>ปพ.5!D9</f>
        <v>0</v>
      </c>
      <c r="E11" s="165" t="str">
        <f>IF(ISBLANK(ปพ.5!D9)," ",IF(ปพ.5!AM9=0,"-",ปพ.5!V9+ปพ.5!AM9))</f>
        <v xml:space="preserve"> </v>
      </c>
      <c r="F11" s="83" t="str">
        <f>IF(ISBLANK(ปพ.5!D9)," ",IF(ปพ.5!BD9=0,"-",ปพ.5!BD9))</f>
        <v xml:space="preserve"> </v>
      </c>
      <c r="G11" s="83" t="str">
        <f>IF(ISBLANK(ปพ.5!D9),"",IF(ปพ.5!BY9="-","-",ปพ.5!BY9))</f>
        <v/>
      </c>
      <c r="H11" s="83" t="str">
        <f>IF(ISBLANK(ปพ.5!D9),"",IF(ปพ.5!BW9=0,"-",ปพ.5!BW9))</f>
        <v/>
      </c>
      <c r="I11" s="85" t="str">
        <f>IF(ISBLANK(ปพ.5!D9),"",IF(ปพ.5!CA9=0,"-",ปพ.5!CA9))</f>
        <v/>
      </c>
      <c r="J11" s="83" t="str">
        <f>IF(ISBLANK(ปพ.5!D9)," ",ปพ.5!CB9)</f>
        <v xml:space="preserve"> </v>
      </c>
    </row>
    <row r="12" spans="1:10" ht="24.6" x14ac:dyDescent="0.5">
      <c r="A12" s="86">
        <f>ปพ.5!A10</f>
        <v>0</v>
      </c>
      <c r="B12" s="87">
        <f>ปพ.5!B10</f>
        <v>0</v>
      </c>
      <c r="C12" s="88">
        <f>ปพ.5!C10</f>
        <v>0</v>
      </c>
      <c r="D12" s="89">
        <f>ปพ.5!D10</f>
        <v>0</v>
      </c>
      <c r="E12" s="165" t="str">
        <f>IF(ISBLANK(ปพ.5!D10)," ",IF(ปพ.5!AM10=0,"-",ปพ.5!V10+ปพ.5!AM10))</f>
        <v xml:space="preserve"> </v>
      </c>
      <c r="F12" s="83" t="str">
        <f>IF(ISBLANK(ปพ.5!D10)," ",IF(ปพ.5!BD10=0,"-",ปพ.5!BD10))</f>
        <v xml:space="preserve"> </v>
      </c>
      <c r="G12" s="83" t="str">
        <f>IF(ISBLANK(ปพ.5!D10),"",IF(ปพ.5!BY10="-","-",ปพ.5!BY10))</f>
        <v/>
      </c>
      <c r="H12" s="83" t="str">
        <f>IF(ISBLANK(ปพ.5!D10),"",IF(ปพ.5!BW10=0,"-",ปพ.5!BW10))</f>
        <v/>
      </c>
      <c r="I12" s="85" t="str">
        <f>IF(ISBLANK(ปพ.5!D10),"",IF(ปพ.5!CA10=0,"-",ปพ.5!CA10))</f>
        <v/>
      </c>
      <c r="J12" s="83" t="str">
        <f>IF(ISBLANK(ปพ.5!D10)," ",ปพ.5!CB10)</f>
        <v xml:space="preserve"> </v>
      </c>
    </row>
    <row r="13" spans="1:10" ht="24.6" x14ac:dyDescent="0.5">
      <c r="A13" s="86">
        <f>ปพ.5!A11</f>
        <v>0</v>
      </c>
      <c r="B13" s="87">
        <f>ปพ.5!B11</f>
        <v>0</v>
      </c>
      <c r="C13" s="88">
        <f>ปพ.5!C11</f>
        <v>0</v>
      </c>
      <c r="D13" s="89">
        <f>ปพ.5!D11</f>
        <v>0</v>
      </c>
      <c r="E13" s="165" t="str">
        <f>IF(ISBLANK(ปพ.5!D11)," ",IF(ปพ.5!AM11=0,"-",ปพ.5!V11+ปพ.5!AM11))</f>
        <v xml:space="preserve"> </v>
      </c>
      <c r="F13" s="83" t="str">
        <f>IF(ISBLANK(ปพ.5!D11)," ",IF(ปพ.5!BD11=0,"-",ปพ.5!BD11))</f>
        <v xml:space="preserve"> </v>
      </c>
      <c r="G13" s="83" t="str">
        <f>IF(ISBLANK(ปพ.5!D11),"",IF(ปพ.5!BY11="-","-",ปพ.5!BY11))</f>
        <v/>
      </c>
      <c r="H13" s="83" t="str">
        <f>IF(ISBLANK(ปพ.5!D11),"",IF(ปพ.5!BW11=0,"-",ปพ.5!BW11))</f>
        <v/>
      </c>
      <c r="I13" s="85" t="str">
        <f>IF(ISBLANK(ปพ.5!D11),"",IF(ปพ.5!CA11=0,"-",ปพ.5!CA11))</f>
        <v/>
      </c>
      <c r="J13" s="83" t="str">
        <f>IF(ISBLANK(ปพ.5!D11)," ",ปพ.5!CB11)</f>
        <v xml:space="preserve"> </v>
      </c>
    </row>
    <row r="14" spans="1:10" ht="24.6" x14ac:dyDescent="0.5">
      <c r="A14" s="86">
        <f>ปพ.5!A12</f>
        <v>0</v>
      </c>
      <c r="B14" s="87">
        <f>ปพ.5!B12</f>
        <v>0</v>
      </c>
      <c r="C14" s="88">
        <f>ปพ.5!C12</f>
        <v>0</v>
      </c>
      <c r="D14" s="89">
        <f>ปพ.5!D12</f>
        <v>0</v>
      </c>
      <c r="E14" s="165" t="str">
        <f>IF(ISBLANK(ปพ.5!D12)," ",IF(ปพ.5!AM12=0,"-",ปพ.5!V12+ปพ.5!AM12))</f>
        <v xml:space="preserve"> </v>
      </c>
      <c r="F14" s="83" t="str">
        <f>IF(ISBLANK(ปพ.5!D12)," ",IF(ปพ.5!BD12=0,"-",ปพ.5!BD12))</f>
        <v xml:space="preserve"> </v>
      </c>
      <c r="G14" s="83" t="str">
        <f>IF(ISBLANK(ปพ.5!D12),"",IF(ปพ.5!BY12="-","-",ปพ.5!BY12))</f>
        <v/>
      </c>
      <c r="H14" s="83" t="str">
        <f>IF(ISBLANK(ปพ.5!D12),"",IF(ปพ.5!BW12=0,"-",ปพ.5!BW12))</f>
        <v/>
      </c>
      <c r="I14" s="85" t="str">
        <f>IF(ISBLANK(ปพ.5!D12),"",IF(ปพ.5!CA12=0,"-",ปพ.5!CA12))</f>
        <v/>
      </c>
      <c r="J14" s="83" t="str">
        <f>IF(ISBLANK(ปพ.5!D12)," ",ปพ.5!CB12)</f>
        <v xml:space="preserve"> </v>
      </c>
    </row>
    <row r="15" spans="1:10" ht="24.6" x14ac:dyDescent="0.5">
      <c r="A15" s="86">
        <f>ปพ.5!A13</f>
        <v>0</v>
      </c>
      <c r="B15" s="87">
        <f>ปพ.5!B13</f>
        <v>0</v>
      </c>
      <c r="C15" s="88">
        <f>ปพ.5!C13</f>
        <v>0</v>
      </c>
      <c r="D15" s="89">
        <f>ปพ.5!D13</f>
        <v>0</v>
      </c>
      <c r="E15" s="165" t="str">
        <f>IF(ISBLANK(ปพ.5!D13)," ",IF(ปพ.5!AM13=0,"-",ปพ.5!V13+ปพ.5!AM13))</f>
        <v xml:space="preserve"> </v>
      </c>
      <c r="F15" s="83" t="str">
        <f>IF(ISBLANK(ปพ.5!D13)," ",IF(ปพ.5!BD13=0,"-",ปพ.5!BD13))</f>
        <v xml:space="preserve"> </v>
      </c>
      <c r="G15" s="83" t="str">
        <f>IF(ISBLANK(ปพ.5!D13),"",IF(ปพ.5!BY13="-","-",ปพ.5!BY13))</f>
        <v/>
      </c>
      <c r="H15" s="83" t="str">
        <f>IF(ISBLANK(ปพ.5!D13),"",IF(ปพ.5!BW13=0,"-",ปพ.5!BW13))</f>
        <v/>
      </c>
      <c r="I15" s="85" t="str">
        <f>IF(ISBLANK(ปพ.5!D13),"",IF(ปพ.5!CA13=0,"-",ปพ.5!CA13))</f>
        <v/>
      </c>
      <c r="J15" s="83" t="str">
        <f>IF(ISBLANK(ปพ.5!D13)," ",ปพ.5!CB13)</f>
        <v xml:space="preserve"> </v>
      </c>
    </row>
    <row r="16" spans="1:10" ht="24.6" x14ac:dyDescent="0.5">
      <c r="A16" s="86">
        <f>ปพ.5!A14</f>
        <v>0</v>
      </c>
      <c r="B16" s="87">
        <f>ปพ.5!B14</f>
        <v>0</v>
      </c>
      <c r="C16" s="88">
        <f>ปพ.5!C14</f>
        <v>0</v>
      </c>
      <c r="D16" s="89">
        <f>ปพ.5!D14</f>
        <v>0</v>
      </c>
      <c r="E16" s="165" t="str">
        <f>IF(ISBLANK(ปพ.5!D14)," ",IF(ปพ.5!AM14=0,"-",ปพ.5!V14+ปพ.5!AM14))</f>
        <v xml:space="preserve"> </v>
      </c>
      <c r="F16" s="83" t="str">
        <f>IF(ISBLANK(ปพ.5!D14)," ",IF(ปพ.5!BD14=0,"-",ปพ.5!BD14))</f>
        <v xml:space="preserve"> </v>
      </c>
      <c r="G16" s="83" t="str">
        <f>IF(ISBLANK(ปพ.5!D14),"",IF(ปพ.5!BY14="-","-",ปพ.5!BY14))</f>
        <v/>
      </c>
      <c r="H16" s="83" t="str">
        <f>IF(ISBLANK(ปพ.5!D14),"",IF(ปพ.5!BW14=0,"-",ปพ.5!BW14))</f>
        <v/>
      </c>
      <c r="I16" s="85" t="str">
        <f>IF(ISBLANK(ปพ.5!D14),"",IF(ปพ.5!CA14=0,"-",ปพ.5!CA14))</f>
        <v/>
      </c>
      <c r="J16" s="83" t="str">
        <f>IF(ISBLANK(ปพ.5!D14)," ",ปพ.5!CB14)</f>
        <v xml:space="preserve"> </v>
      </c>
    </row>
    <row r="17" spans="1:10" ht="24.6" x14ac:dyDescent="0.5">
      <c r="A17" s="86">
        <f>ปพ.5!A15</f>
        <v>0</v>
      </c>
      <c r="B17" s="87">
        <f>ปพ.5!B15</f>
        <v>0</v>
      </c>
      <c r="C17" s="88">
        <f>ปพ.5!C15</f>
        <v>0</v>
      </c>
      <c r="D17" s="89">
        <f>ปพ.5!D15</f>
        <v>0</v>
      </c>
      <c r="E17" s="165" t="str">
        <f>IF(ISBLANK(ปพ.5!D15)," ",IF(ปพ.5!AM15=0,"-",ปพ.5!V15+ปพ.5!AM15))</f>
        <v xml:space="preserve"> </v>
      </c>
      <c r="F17" s="83" t="str">
        <f>IF(ISBLANK(ปพ.5!D15)," ",IF(ปพ.5!BD15=0,"-",ปพ.5!BD15))</f>
        <v xml:space="preserve"> </v>
      </c>
      <c r="G17" s="83" t="str">
        <f>IF(ISBLANK(ปพ.5!D15),"",IF(ปพ.5!BY15="-","-",ปพ.5!BY15))</f>
        <v/>
      </c>
      <c r="H17" s="83" t="str">
        <f>IF(ISBLANK(ปพ.5!D15),"",IF(ปพ.5!BW15=0,"-",ปพ.5!BW15))</f>
        <v/>
      </c>
      <c r="I17" s="85" t="str">
        <f>IF(ISBLANK(ปพ.5!D15),"",IF(ปพ.5!CA15=0,"-",ปพ.5!CA15))</f>
        <v/>
      </c>
      <c r="J17" s="83" t="str">
        <f>IF(ISBLANK(ปพ.5!D15)," ",ปพ.5!CB15)</f>
        <v xml:space="preserve"> </v>
      </c>
    </row>
    <row r="18" spans="1:10" ht="24.6" x14ac:dyDescent="0.5">
      <c r="A18" s="86">
        <f>ปพ.5!A16</f>
        <v>0</v>
      </c>
      <c r="B18" s="87">
        <f>ปพ.5!B16</f>
        <v>0</v>
      </c>
      <c r="C18" s="88">
        <f>ปพ.5!C16</f>
        <v>0</v>
      </c>
      <c r="D18" s="89">
        <f>ปพ.5!D16</f>
        <v>0</v>
      </c>
      <c r="E18" s="165" t="str">
        <f>IF(ISBLANK(ปพ.5!D16)," ",IF(ปพ.5!AM16=0,"-",ปพ.5!V16+ปพ.5!AM16))</f>
        <v xml:space="preserve"> </v>
      </c>
      <c r="F18" s="83" t="str">
        <f>IF(ISBLANK(ปพ.5!D16)," ",IF(ปพ.5!BD16=0,"-",ปพ.5!BD16))</f>
        <v xml:space="preserve"> </v>
      </c>
      <c r="G18" s="83" t="str">
        <f>IF(ISBLANK(ปพ.5!D16),"",IF(ปพ.5!BY16="-","-",ปพ.5!BY16))</f>
        <v/>
      </c>
      <c r="H18" s="83" t="str">
        <f>IF(ISBLANK(ปพ.5!D16),"",IF(ปพ.5!BW16=0,"-",ปพ.5!BW16))</f>
        <v/>
      </c>
      <c r="I18" s="85" t="str">
        <f>IF(ISBLANK(ปพ.5!D16),"",IF(ปพ.5!CA16=0,"-",ปพ.5!CA16))</f>
        <v/>
      </c>
      <c r="J18" s="83" t="str">
        <f>IF(ISBLANK(ปพ.5!D16)," ",ปพ.5!CB16)</f>
        <v xml:space="preserve"> </v>
      </c>
    </row>
    <row r="19" spans="1:10" ht="24.6" x14ac:dyDescent="0.5">
      <c r="A19" s="86">
        <f>ปพ.5!A17</f>
        <v>0</v>
      </c>
      <c r="B19" s="87">
        <f>ปพ.5!B17</f>
        <v>0</v>
      </c>
      <c r="C19" s="88">
        <f>ปพ.5!C17</f>
        <v>0</v>
      </c>
      <c r="D19" s="89">
        <f>ปพ.5!D17</f>
        <v>0</v>
      </c>
      <c r="E19" s="165" t="str">
        <f>IF(ISBLANK(ปพ.5!D17)," ",IF(ปพ.5!AM17=0,"-",ปพ.5!V17+ปพ.5!AM17))</f>
        <v xml:space="preserve"> </v>
      </c>
      <c r="F19" s="83" t="str">
        <f>IF(ISBLANK(ปพ.5!D17)," ",IF(ปพ.5!BD17=0,"-",ปพ.5!BD17))</f>
        <v xml:space="preserve"> </v>
      </c>
      <c r="G19" s="83" t="str">
        <f>IF(ISBLANK(ปพ.5!D17),"",IF(ปพ.5!BY17="-","-",ปพ.5!BY17))</f>
        <v/>
      </c>
      <c r="H19" s="83" t="str">
        <f>IF(ISBLANK(ปพ.5!D17),"",IF(ปพ.5!BW17=0,"-",ปพ.5!BW17))</f>
        <v/>
      </c>
      <c r="I19" s="85" t="str">
        <f>IF(ISBLANK(ปพ.5!D17),"",IF(ปพ.5!CA17=0,"-",ปพ.5!CA17))</f>
        <v/>
      </c>
      <c r="J19" s="83" t="str">
        <f>IF(ISBLANK(ปพ.5!D17)," ",ปพ.5!CB17)</f>
        <v xml:space="preserve"> </v>
      </c>
    </row>
    <row r="20" spans="1:10" ht="24.6" x14ac:dyDescent="0.5">
      <c r="A20" s="86">
        <f>ปพ.5!A18</f>
        <v>0</v>
      </c>
      <c r="B20" s="87">
        <f>ปพ.5!B18</f>
        <v>0</v>
      </c>
      <c r="C20" s="88">
        <f>ปพ.5!C18</f>
        <v>0</v>
      </c>
      <c r="D20" s="89">
        <f>ปพ.5!D18</f>
        <v>0</v>
      </c>
      <c r="E20" s="165" t="str">
        <f>IF(ISBLANK(ปพ.5!D18)," ",IF(ปพ.5!AM18=0,"-",ปพ.5!V18+ปพ.5!AM18))</f>
        <v xml:space="preserve"> </v>
      </c>
      <c r="F20" s="83" t="str">
        <f>IF(ISBLANK(ปพ.5!D18)," ",IF(ปพ.5!BD18=0,"-",ปพ.5!BD18))</f>
        <v xml:space="preserve"> </v>
      </c>
      <c r="G20" s="83" t="str">
        <f>IF(ISBLANK(ปพ.5!D18),"",IF(ปพ.5!BY18="-","-",ปพ.5!BY18))</f>
        <v/>
      </c>
      <c r="H20" s="83" t="str">
        <f>IF(ISBLANK(ปพ.5!D18),"",IF(ปพ.5!BW18=0,"-",ปพ.5!BW18))</f>
        <v/>
      </c>
      <c r="I20" s="85" t="str">
        <f>IF(ISBLANK(ปพ.5!D18),"",IF(ปพ.5!CA18=0,"-",ปพ.5!CA18))</f>
        <v/>
      </c>
      <c r="J20" s="83" t="str">
        <f>IF(ISBLANK(ปพ.5!D18)," ",ปพ.5!CB18)</f>
        <v xml:space="preserve"> </v>
      </c>
    </row>
    <row r="21" spans="1:10" ht="24.6" x14ac:dyDescent="0.5">
      <c r="A21" s="86">
        <f>ปพ.5!A19</f>
        <v>0</v>
      </c>
      <c r="B21" s="87">
        <f>ปพ.5!B19</f>
        <v>0</v>
      </c>
      <c r="C21" s="88">
        <f>ปพ.5!C19</f>
        <v>0</v>
      </c>
      <c r="D21" s="89">
        <f>ปพ.5!D19</f>
        <v>0</v>
      </c>
      <c r="E21" s="165" t="str">
        <f>IF(ISBLANK(ปพ.5!D19)," ",IF(ปพ.5!AM19=0,"-",ปพ.5!V19+ปพ.5!AM19))</f>
        <v xml:space="preserve"> </v>
      </c>
      <c r="F21" s="83" t="str">
        <f>IF(ISBLANK(ปพ.5!D19)," ",IF(ปพ.5!BD19=0,"-",ปพ.5!BD19))</f>
        <v xml:space="preserve"> </v>
      </c>
      <c r="G21" s="83" t="str">
        <f>IF(ISBLANK(ปพ.5!D19),"",IF(ปพ.5!BY19="-","-",ปพ.5!BY19))</f>
        <v/>
      </c>
      <c r="H21" s="83" t="str">
        <f>IF(ISBLANK(ปพ.5!D19),"",IF(ปพ.5!BW19=0,"-",ปพ.5!BW19))</f>
        <v/>
      </c>
      <c r="I21" s="85" t="str">
        <f>IF(ISBLANK(ปพ.5!D19),"",IF(ปพ.5!CA19=0,"-",ปพ.5!CA19))</f>
        <v/>
      </c>
      <c r="J21" s="83" t="str">
        <f>IF(ISBLANK(ปพ.5!D19)," ",ปพ.5!CB19)</f>
        <v xml:space="preserve"> </v>
      </c>
    </row>
    <row r="22" spans="1:10" ht="24.6" x14ac:dyDescent="0.5">
      <c r="A22" s="86">
        <f>ปพ.5!A20</f>
        <v>0</v>
      </c>
      <c r="B22" s="87">
        <f>ปพ.5!B20</f>
        <v>0</v>
      </c>
      <c r="C22" s="88">
        <f>ปพ.5!C20</f>
        <v>0</v>
      </c>
      <c r="D22" s="89">
        <f>ปพ.5!D20</f>
        <v>0</v>
      </c>
      <c r="E22" s="165" t="str">
        <f>IF(ISBLANK(ปพ.5!D20)," ",IF(ปพ.5!AM20=0,"-",ปพ.5!V20+ปพ.5!AM20))</f>
        <v xml:space="preserve"> </v>
      </c>
      <c r="F22" s="83" t="str">
        <f>IF(ISBLANK(ปพ.5!D20)," ",IF(ปพ.5!BD20=0,"-",ปพ.5!BD20))</f>
        <v xml:space="preserve"> </v>
      </c>
      <c r="G22" s="83" t="str">
        <f>IF(ISBLANK(ปพ.5!D20),"",IF(ปพ.5!BY20="-","-",ปพ.5!BY20))</f>
        <v/>
      </c>
      <c r="H22" s="83" t="str">
        <f>IF(ISBLANK(ปพ.5!D20),"",IF(ปพ.5!BW20=0,"-",ปพ.5!BW20))</f>
        <v/>
      </c>
      <c r="I22" s="85" t="str">
        <f>IF(ISBLANK(ปพ.5!D20),"",IF(ปพ.5!CA20=0,"-",ปพ.5!CA20))</f>
        <v/>
      </c>
      <c r="J22" s="83" t="str">
        <f>IF(ISBLANK(ปพ.5!D20)," ",ปพ.5!CB20)</f>
        <v xml:space="preserve"> </v>
      </c>
    </row>
    <row r="23" spans="1:10" ht="24.6" x14ac:dyDescent="0.5">
      <c r="A23" s="86">
        <f>ปพ.5!A21</f>
        <v>0</v>
      </c>
      <c r="B23" s="87">
        <f>ปพ.5!B21</f>
        <v>0</v>
      </c>
      <c r="C23" s="88">
        <f>ปพ.5!C21</f>
        <v>0</v>
      </c>
      <c r="D23" s="89">
        <f>ปพ.5!D21</f>
        <v>0</v>
      </c>
      <c r="E23" s="165" t="str">
        <f>IF(ISBLANK(ปพ.5!D21)," ",IF(ปพ.5!AM21=0,"-",ปพ.5!V21+ปพ.5!AM21))</f>
        <v xml:space="preserve"> </v>
      </c>
      <c r="F23" s="83" t="str">
        <f>IF(ISBLANK(ปพ.5!D21)," ",IF(ปพ.5!BD21=0,"-",ปพ.5!BD21))</f>
        <v xml:space="preserve"> </v>
      </c>
      <c r="G23" s="83" t="str">
        <f>IF(ISBLANK(ปพ.5!D21),"",IF(ปพ.5!BY21="-","-",ปพ.5!BY21))</f>
        <v/>
      </c>
      <c r="H23" s="83" t="str">
        <f>IF(ISBLANK(ปพ.5!D21),"",IF(ปพ.5!BW21=0,"-",ปพ.5!BW21))</f>
        <v/>
      </c>
      <c r="I23" s="85" t="str">
        <f>IF(ISBLANK(ปพ.5!D21),"",IF(ปพ.5!CA21=0,"-",ปพ.5!CA21))</f>
        <v/>
      </c>
      <c r="J23" s="83" t="str">
        <f>IF(ISBLANK(ปพ.5!D21)," ",ปพ.5!CB21)</f>
        <v xml:space="preserve"> </v>
      </c>
    </row>
    <row r="24" spans="1:10" ht="24.6" x14ac:dyDescent="0.5">
      <c r="A24" s="86">
        <f>ปพ.5!A22</f>
        <v>0</v>
      </c>
      <c r="B24" s="87">
        <f>ปพ.5!B22</f>
        <v>0</v>
      </c>
      <c r="C24" s="88">
        <f>ปพ.5!C22</f>
        <v>0</v>
      </c>
      <c r="D24" s="89">
        <f>ปพ.5!D22</f>
        <v>0</v>
      </c>
      <c r="E24" s="165" t="str">
        <f>IF(ISBLANK(ปพ.5!D22)," ",IF(ปพ.5!AM22=0,"-",ปพ.5!V22+ปพ.5!AM22))</f>
        <v xml:space="preserve"> </v>
      </c>
      <c r="F24" s="83" t="str">
        <f>IF(ISBLANK(ปพ.5!D22)," ",IF(ปพ.5!BD22=0,"-",ปพ.5!BD22))</f>
        <v xml:space="preserve"> </v>
      </c>
      <c r="G24" s="83" t="str">
        <f>IF(ISBLANK(ปพ.5!D22),"",IF(ปพ.5!BY22="-","-",ปพ.5!BY22))</f>
        <v/>
      </c>
      <c r="H24" s="83" t="str">
        <f>IF(ISBLANK(ปพ.5!D22),"",IF(ปพ.5!BW22=0,"-",ปพ.5!BW22))</f>
        <v/>
      </c>
      <c r="I24" s="85" t="str">
        <f>IF(ISBLANK(ปพ.5!D22),"",IF(ปพ.5!CA22=0,"-",ปพ.5!CA22))</f>
        <v/>
      </c>
      <c r="J24" s="83" t="str">
        <f>IF(ISBLANK(ปพ.5!D22)," ",ปพ.5!CB22)</f>
        <v xml:space="preserve"> </v>
      </c>
    </row>
    <row r="25" spans="1:10" ht="24.6" x14ac:dyDescent="0.5">
      <c r="A25" s="86">
        <f>ปพ.5!A23</f>
        <v>0</v>
      </c>
      <c r="B25" s="87">
        <f>ปพ.5!B23</f>
        <v>0</v>
      </c>
      <c r="C25" s="88">
        <f>ปพ.5!C23</f>
        <v>0</v>
      </c>
      <c r="D25" s="89">
        <f>ปพ.5!D23</f>
        <v>0</v>
      </c>
      <c r="E25" s="165" t="str">
        <f>IF(ISBLANK(ปพ.5!D23)," ",IF(ปพ.5!AM23=0,"-",ปพ.5!V23+ปพ.5!AM23))</f>
        <v xml:space="preserve"> </v>
      </c>
      <c r="F25" s="83" t="str">
        <f>IF(ISBLANK(ปพ.5!D23)," ",IF(ปพ.5!BD23=0,"-",ปพ.5!BD23))</f>
        <v xml:space="preserve"> </v>
      </c>
      <c r="G25" s="83" t="str">
        <f>IF(ISBLANK(ปพ.5!D23),"",IF(ปพ.5!BY23="-","-",ปพ.5!BY23))</f>
        <v/>
      </c>
      <c r="H25" s="83" t="str">
        <f>IF(ISBLANK(ปพ.5!D23),"",IF(ปพ.5!BW23=0,"-",ปพ.5!BW23))</f>
        <v/>
      </c>
      <c r="I25" s="85" t="str">
        <f>IF(ISBLANK(ปพ.5!D23),"",IF(ปพ.5!CA23=0,"-",ปพ.5!CA23))</f>
        <v/>
      </c>
      <c r="J25" s="83" t="str">
        <f>IF(ISBLANK(ปพ.5!D23)," ",ปพ.5!CB23)</f>
        <v xml:space="preserve"> </v>
      </c>
    </row>
    <row r="26" spans="1:10" ht="24.6" x14ac:dyDescent="0.5">
      <c r="A26" s="86">
        <f>ปพ.5!A24</f>
        <v>0</v>
      </c>
      <c r="B26" s="87">
        <f>ปพ.5!B24</f>
        <v>0</v>
      </c>
      <c r="C26" s="88">
        <f>ปพ.5!C24</f>
        <v>0</v>
      </c>
      <c r="D26" s="89">
        <f>ปพ.5!D24</f>
        <v>0</v>
      </c>
      <c r="E26" s="165" t="str">
        <f>IF(ISBLANK(ปพ.5!D24)," ",IF(ปพ.5!AM24=0,"-",ปพ.5!V24+ปพ.5!AM24))</f>
        <v xml:space="preserve"> </v>
      </c>
      <c r="F26" s="83" t="str">
        <f>IF(ISBLANK(ปพ.5!D24)," ",IF(ปพ.5!BD24=0,"-",ปพ.5!BD24))</f>
        <v xml:space="preserve"> </v>
      </c>
      <c r="G26" s="83" t="str">
        <f>IF(ISBLANK(ปพ.5!D24),"",IF(ปพ.5!BY24="-","-",ปพ.5!BY24))</f>
        <v/>
      </c>
      <c r="H26" s="83" t="str">
        <f>IF(ISBLANK(ปพ.5!D24),"",IF(ปพ.5!BW24=0,"-",ปพ.5!BW24))</f>
        <v/>
      </c>
      <c r="I26" s="85" t="str">
        <f>IF(ISBLANK(ปพ.5!D24),"",IF(ปพ.5!CA24=0,"-",ปพ.5!CA24))</f>
        <v/>
      </c>
      <c r="J26" s="83" t="str">
        <f>IF(ISBLANK(ปพ.5!D24)," ",ปพ.5!CB24)</f>
        <v xml:space="preserve"> </v>
      </c>
    </row>
    <row r="27" spans="1:10" ht="24.6" x14ac:dyDescent="0.5">
      <c r="A27" s="86">
        <f>ปพ.5!A25</f>
        <v>0</v>
      </c>
      <c r="B27" s="87">
        <f>ปพ.5!B25</f>
        <v>0</v>
      </c>
      <c r="C27" s="88">
        <f>ปพ.5!C25</f>
        <v>0</v>
      </c>
      <c r="D27" s="89">
        <f>ปพ.5!D25</f>
        <v>0</v>
      </c>
      <c r="E27" s="165" t="str">
        <f>IF(ISBLANK(ปพ.5!D25)," ",IF(ปพ.5!AM25=0,"-",ปพ.5!V25+ปพ.5!AM25))</f>
        <v xml:space="preserve"> </v>
      </c>
      <c r="F27" s="83" t="str">
        <f>IF(ISBLANK(ปพ.5!D25)," ",IF(ปพ.5!BD25=0,"-",ปพ.5!BD25))</f>
        <v xml:space="preserve"> </v>
      </c>
      <c r="G27" s="83" t="str">
        <f>IF(ISBLANK(ปพ.5!D25),"",IF(ปพ.5!BY25="-","-",ปพ.5!BY25))</f>
        <v/>
      </c>
      <c r="H27" s="83" t="str">
        <f>IF(ISBLANK(ปพ.5!D25),"",IF(ปพ.5!BW25=0,"-",ปพ.5!BW25))</f>
        <v/>
      </c>
      <c r="I27" s="85" t="str">
        <f>IF(ISBLANK(ปพ.5!D25),"",IF(ปพ.5!CA25=0,"-",ปพ.5!CA25))</f>
        <v/>
      </c>
      <c r="J27" s="83" t="str">
        <f>IF(ISBLANK(ปพ.5!D25)," ",ปพ.5!CB25)</f>
        <v xml:space="preserve"> </v>
      </c>
    </row>
    <row r="28" spans="1:10" ht="24.6" x14ac:dyDescent="0.5">
      <c r="A28" s="86">
        <f>ปพ.5!A26</f>
        <v>0</v>
      </c>
      <c r="B28" s="87">
        <f>ปพ.5!B26</f>
        <v>0</v>
      </c>
      <c r="C28" s="88">
        <f>ปพ.5!C26</f>
        <v>0</v>
      </c>
      <c r="D28" s="89">
        <f>ปพ.5!D26</f>
        <v>0</v>
      </c>
      <c r="E28" s="165" t="str">
        <f>IF(ISBLANK(ปพ.5!D26)," ",IF(ปพ.5!AM26=0,"-",ปพ.5!V26+ปพ.5!AM26))</f>
        <v xml:space="preserve"> </v>
      </c>
      <c r="F28" s="83" t="str">
        <f>IF(ISBLANK(ปพ.5!D26)," ",IF(ปพ.5!BD26=0,"-",ปพ.5!BD26))</f>
        <v xml:space="preserve"> </v>
      </c>
      <c r="G28" s="83" t="str">
        <f>IF(ISBLANK(ปพ.5!D26),"",IF(ปพ.5!BY26="-","-",ปพ.5!BY26))</f>
        <v/>
      </c>
      <c r="H28" s="83" t="str">
        <f>IF(ISBLANK(ปพ.5!D26),"",IF(ปพ.5!BW26=0,"-",ปพ.5!BW26))</f>
        <v/>
      </c>
      <c r="I28" s="85" t="str">
        <f>IF(ISBLANK(ปพ.5!D26),"",IF(ปพ.5!CA26=0,"-",ปพ.5!CA26))</f>
        <v/>
      </c>
      <c r="J28" s="83" t="str">
        <f>IF(ISBLANK(ปพ.5!D26)," ",ปพ.5!CB26)</f>
        <v xml:space="preserve"> </v>
      </c>
    </row>
    <row r="29" spans="1:10" ht="24.6" x14ac:dyDescent="0.5">
      <c r="A29" s="86">
        <f>ปพ.5!A27</f>
        <v>0</v>
      </c>
      <c r="B29" s="87">
        <f>ปพ.5!B27</f>
        <v>0</v>
      </c>
      <c r="C29" s="88">
        <f>ปพ.5!C27</f>
        <v>0</v>
      </c>
      <c r="D29" s="89">
        <f>ปพ.5!D27</f>
        <v>0</v>
      </c>
      <c r="E29" s="165" t="str">
        <f>IF(ISBLANK(ปพ.5!D27)," ",IF(ปพ.5!AM27=0,"-",ปพ.5!V27+ปพ.5!AM27))</f>
        <v xml:space="preserve"> </v>
      </c>
      <c r="F29" s="83" t="str">
        <f>IF(ISBLANK(ปพ.5!D27)," ",IF(ปพ.5!BD27=0,"-",ปพ.5!BD27))</f>
        <v xml:space="preserve"> </v>
      </c>
      <c r="G29" s="83" t="str">
        <f>IF(ISBLANK(ปพ.5!D27),"",IF(ปพ.5!BY27="-","-",ปพ.5!BY27))</f>
        <v/>
      </c>
      <c r="H29" s="83" t="str">
        <f>IF(ISBLANK(ปพ.5!D27),"",IF(ปพ.5!BW27=0,"-",ปพ.5!BW27))</f>
        <v/>
      </c>
      <c r="I29" s="85" t="str">
        <f>IF(ISBLANK(ปพ.5!D27),"",IF(ปพ.5!CA27=0,"-",ปพ.5!CA27))</f>
        <v/>
      </c>
      <c r="J29" s="83" t="str">
        <f>IF(ISBLANK(ปพ.5!D27)," ",ปพ.5!CB27)</f>
        <v xml:space="preserve"> </v>
      </c>
    </row>
    <row r="30" spans="1:10" ht="24.6" x14ac:dyDescent="0.5">
      <c r="A30" s="86">
        <f>ปพ.5!A28</f>
        <v>0</v>
      </c>
      <c r="B30" s="87">
        <f>ปพ.5!B28</f>
        <v>0</v>
      </c>
      <c r="C30" s="88">
        <f>ปพ.5!C28</f>
        <v>0</v>
      </c>
      <c r="D30" s="89">
        <f>ปพ.5!D28</f>
        <v>0</v>
      </c>
      <c r="E30" s="165" t="str">
        <f>IF(ISBLANK(ปพ.5!D28)," ",IF(ปพ.5!AM28=0,"-",ปพ.5!V28+ปพ.5!AM28))</f>
        <v xml:space="preserve"> </v>
      </c>
      <c r="F30" s="83" t="str">
        <f>IF(ISBLANK(ปพ.5!D28)," ",IF(ปพ.5!BD28=0,"-",ปพ.5!BD28))</f>
        <v xml:space="preserve"> </v>
      </c>
      <c r="G30" s="83" t="str">
        <f>IF(ISBLANK(ปพ.5!D28),"",IF(ปพ.5!BY28="-","-",ปพ.5!BY28))</f>
        <v/>
      </c>
      <c r="H30" s="83" t="str">
        <f>IF(ISBLANK(ปพ.5!D28),"",IF(ปพ.5!BW28=0,"-",ปพ.5!BW28))</f>
        <v/>
      </c>
      <c r="I30" s="85" t="str">
        <f>IF(ISBLANK(ปพ.5!D28),"",IF(ปพ.5!CA28=0,"-",ปพ.5!CA28))</f>
        <v/>
      </c>
      <c r="J30" s="83" t="str">
        <f>IF(ISBLANK(ปพ.5!D28)," ",ปพ.5!CB28)</f>
        <v xml:space="preserve"> </v>
      </c>
    </row>
    <row r="31" spans="1:10" ht="24.6" x14ac:dyDescent="0.5">
      <c r="A31" s="86">
        <f>ปพ.5!A29</f>
        <v>0</v>
      </c>
      <c r="B31" s="87">
        <f>ปพ.5!B29</f>
        <v>0</v>
      </c>
      <c r="C31" s="88">
        <f>ปพ.5!C29</f>
        <v>0</v>
      </c>
      <c r="D31" s="89">
        <f>ปพ.5!D29</f>
        <v>0</v>
      </c>
      <c r="E31" s="165" t="str">
        <f>IF(ISBLANK(ปพ.5!D29)," ",IF(ปพ.5!AM29=0,"-",ปพ.5!V29+ปพ.5!AM29))</f>
        <v xml:space="preserve"> </v>
      </c>
      <c r="F31" s="83" t="str">
        <f>IF(ISBLANK(ปพ.5!D29)," ",IF(ปพ.5!BD29=0,"-",ปพ.5!BD29))</f>
        <v xml:space="preserve"> </v>
      </c>
      <c r="G31" s="83" t="str">
        <f>IF(ISBLANK(ปพ.5!D29),"",IF(ปพ.5!BY29="-","-",ปพ.5!BY29))</f>
        <v/>
      </c>
      <c r="H31" s="83" t="str">
        <f>IF(ISBLANK(ปพ.5!D29),"",IF(ปพ.5!BW29=0,"-",ปพ.5!BW29))</f>
        <v/>
      </c>
      <c r="I31" s="85" t="str">
        <f>IF(ISBLANK(ปพ.5!D29),"",IF(ปพ.5!CA29=0,"-",ปพ.5!CA29))</f>
        <v/>
      </c>
      <c r="J31" s="83" t="str">
        <f>IF(ISBLANK(ปพ.5!D29)," ",ปพ.5!CB29)</f>
        <v xml:space="preserve"> </v>
      </c>
    </row>
    <row r="32" spans="1:10" ht="24.6" x14ac:dyDescent="0.5">
      <c r="A32" s="86">
        <f>ปพ.5!A30</f>
        <v>0</v>
      </c>
      <c r="B32" s="87">
        <f>ปพ.5!B30</f>
        <v>0</v>
      </c>
      <c r="C32" s="88">
        <f>ปพ.5!C30</f>
        <v>0</v>
      </c>
      <c r="D32" s="89">
        <f>ปพ.5!D30</f>
        <v>0</v>
      </c>
      <c r="E32" s="165" t="str">
        <f>IF(ISBLANK(ปพ.5!D30)," ",IF(ปพ.5!AM30=0,"-",ปพ.5!V30+ปพ.5!AM30))</f>
        <v xml:space="preserve"> </v>
      </c>
      <c r="F32" s="83" t="str">
        <f>IF(ISBLANK(ปพ.5!D30)," ",IF(ปพ.5!BD30=0,"-",ปพ.5!BD30))</f>
        <v xml:space="preserve"> </v>
      </c>
      <c r="G32" s="83" t="str">
        <f>IF(ISBLANK(ปพ.5!D30),"",IF(ปพ.5!BY30="-","-",ปพ.5!BY30))</f>
        <v/>
      </c>
      <c r="H32" s="83" t="str">
        <f>IF(ISBLANK(ปพ.5!D30),"",IF(ปพ.5!BW30=0,"-",ปพ.5!BW30))</f>
        <v/>
      </c>
      <c r="I32" s="85" t="str">
        <f>IF(ISBLANK(ปพ.5!D30),"",IF(ปพ.5!CA30=0,"-",ปพ.5!CA30))</f>
        <v/>
      </c>
      <c r="J32" s="83" t="str">
        <f>IF(ISBLANK(ปพ.5!D30)," ",ปพ.5!CB30)</f>
        <v xml:space="preserve"> </v>
      </c>
    </row>
    <row r="33" spans="1:10" ht="24.6" x14ac:dyDescent="0.5">
      <c r="A33" s="86">
        <f>ปพ.5!A31</f>
        <v>0</v>
      </c>
      <c r="B33" s="87">
        <f>ปพ.5!B31</f>
        <v>0</v>
      </c>
      <c r="C33" s="88">
        <f>ปพ.5!C31</f>
        <v>0</v>
      </c>
      <c r="D33" s="89">
        <f>ปพ.5!D31</f>
        <v>0</v>
      </c>
      <c r="E33" s="165" t="str">
        <f>IF(ISBLANK(ปพ.5!D31)," ",IF(ปพ.5!AM31=0,"-",ปพ.5!V31+ปพ.5!AM31))</f>
        <v xml:space="preserve"> </v>
      </c>
      <c r="F33" s="83" t="str">
        <f>IF(ISBLANK(ปพ.5!D31)," ",IF(ปพ.5!BD31=0,"-",ปพ.5!BD31))</f>
        <v xml:space="preserve"> </v>
      </c>
      <c r="G33" s="83" t="str">
        <f>IF(ISBLANK(ปพ.5!D31),"",IF(ปพ.5!BY31="-","-",ปพ.5!BY31))</f>
        <v/>
      </c>
      <c r="H33" s="83" t="str">
        <f>IF(ISBLANK(ปพ.5!D31),"",IF(ปพ.5!BW31=0,"-",ปพ.5!BW31))</f>
        <v/>
      </c>
      <c r="I33" s="85" t="str">
        <f>IF(ISBLANK(ปพ.5!D31),"",IF(ปพ.5!CA31=0,"-",ปพ.5!CA31))</f>
        <v/>
      </c>
      <c r="J33" s="83" t="str">
        <f>IF(ISBLANK(ปพ.5!D31)," ",ปพ.5!CB31)</f>
        <v xml:space="preserve"> </v>
      </c>
    </row>
    <row r="34" spans="1:10" ht="24.6" x14ac:dyDescent="0.5">
      <c r="A34" s="86">
        <f>ปพ.5!A32</f>
        <v>0</v>
      </c>
      <c r="B34" s="87">
        <f>ปพ.5!B32</f>
        <v>0</v>
      </c>
      <c r="C34" s="88">
        <f>ปพ.5!C32</f>
        <v>0</v>
      </c>
      <c r="D34" s="89">
        <f>ปพ.5!D32</f>
        <v>0</v>
      </c>
      <c r="E34" s="165" t="str">
        <f>IF(ISBLANK(ปพ.5!D32)," ",IF(ปพ.5!AM32=0,"-",ปพ.5!V32+ปพ.5!AM32))</f>
        <v xml:space="preserve"> </v>
      </c>
      <c r="F34" s="83" t="str">
        <f>IF(ISBLANK(ปพ.5!D32)," ",IF(ปพ.5!BD32=0,"-",ปพ.5!BD32))</f>
        <v xml:space="preserve"> </v>
      </c>
      <c r="G34" s="83" t="str">
        <f>IF(ISBLANK(ปพ.5!D32),"",IF(ปพ.5!BY32="-","-",ปพ.5!BY32))</f>
        <v/>
      </c>
      <c r="H34" s="83" t="str">
        <f>IF(ISBLANK(ปพ.5!D32),"",IF(ปพ.5!BW32=0,"-",ปพ.5!BW32))</f>
        <v/>
      </c>
      <c r="I34" s="85" t="str">
        <f>IF(ISBLANK(ปพ.5!D32),"",IF(ปพ.5!CA32=0,"-",ปพ.5!CA32))</f>
        <v/>
      </c>
      <c r="J34" s="83" t="str">
        <f>IF(ISBLANK(ปพ.5!D32)," ",ปพ.5!CB32)</f>
        <v xml:space="preserve"> </v>
      </c>
    </row>
    <row r="35" spans="1:10" ht="24.6" x14ac:dyDescent="0.5">
      <c r="A35" s="86">
        <f>ปพ.5!A33</f>
        <v>0</v>
      </c>
      <c r="B35" s="87">
        <f>ปพ.5!B33</f>
        <v>0</v>
      </c>
      <c r="C35" s="88">
        <f>ปพ.5!C33</f>
        <v>0</v>
      </c>
      <c r="D35" s="89">
        <f>ปพ.5!D33</f>
        <v>0</v>
      </c>
      <c r="E35" s="165" t="str">
        <f>IF(ISBLANK(ปพ.5!D33)," ",IF(ปพ.5!AM33=0,"-",ปพ.5!V33+ปพ.5!AM33))</f>
        <v xml:space="preserve"> </v>
      </c>
      <c r="F35" s="83" t="str">
        <f>IF(ISBLANK(ปพ.5!D33)," ",IF(ปพ.5!BD33=0,"-",ปพ.5!BD33))</f>
        <v xml:space="preserve"> </v>
      </c>
      <c r="G35" s="83" t="str">
        <f>IF(ISBLANK(ปพ.5!D33),"",IF(ปพ.5!BY33="-","-",ปพ.5!BY33))</f>
        <v/>
      </c>
      <c r="H35" s="83" t="str">
        <f>IF(ISBLANK(ปพ.5!D33),"",IF(ปพ.5!BW33=0,"-",ปพ.5!BW33))</f>
        <v/>
      </c>
      <c r="I35" s="85" t="str">
        <f>IF(ISBLANK(ปพ.5!D33),"",IF(ปพ.5!CA33=0,"-",ปพ.5!CA33))</f>
        <v/>
      </c>
      <c r="J35" s="83" t="str">
        <f>IF(ISBLANK(ปพ.5!D33)," ",ปพ.5!CB33)</f>
        <v xml:space="preserve"> </v>
      </c>
    </row>
    <row r="36" spans="1:10" ht="24.6" x14ac:dyDescent="0.5">
      <c r="A36" s="86">
        <f>ปพ.5!A34</f>
        <v>0</v>
      </c>
      <c r="B36" s="87">
        <f>ปพ.5!B34</f>
        <v>0</v>
      </c>
      <c r="C36" s="88">
        <f>ปพ.5!C34</f>
        <v>0</v>
      </c>
      <c r="D36" s="89">
        <f>ปพ.5!D34</f>
        <v>0</v>
      </c>
      <c r="E36" s="165" t="str">
        <f>IF(ISBLANK(ปพ.5!D34)," ",IF(ปพ.5!AM34=0,"-",ปพ.5!V34+ปพ.5!AM34))</f>
        <v xml:space="preserve"> </v>
      </c>
      <c r="F36" s="83" t="str">
        <f>IF(ISBLANK(ปพ.5!D34)," ",IF(ปพ.5!BD34=0,"-",ปพ.5!BD34))</f>
        <v xml:space="preserve"> </v>
      </c>
      <c r="G36" s="83" t="str">
        <f>IF(ISBLANK(ปพ.5!D34),"",IF(ปพ.5!BY34="-","-",ปพ.5!BY34))</f>
        <v/>
      </c>
      <c r="H36" s="83" t="str">
        <f>IF(ISBLANK(ปพ.5!D34),"",IF(ปพ.5!BW34=0,"-",ปพ.5!BW34))</f>
        <v/>
      </c>
      <c r="I36" s="85" t="str">
        <f>IF(ISBLANK(ปพ.5!D34),"",IF(ปพ.5!CA34=0,"-",ปพ.5!CA34))</f>
        <v/>
      </c>
      <c r="J36" s="83" t="str">
        <f>IF(ISBLANK(ปพ.5!D34)," ",ปพ.5!CB34)</f>
        <v xml:space="preserve"> </v>
      </c>
    </row>
    <row r="37" spans="1:10" ht="24.6" x14ac:dyDescent="0.5">
      <c r="A37" s="86">
        <f>ปพ.5!A35</f>
        <v>0</v>
      </c>
      <c r="B37" s="87">
        <f>ปพ.5!B35</f>
        <v>0</v>
      </c>
      <c r="C37" s="88">
        <f>ปพ.5!C35</f>
        <v>0</v>
      </c>
      <c r="D37" s="89">
        <f>ปพ.5!D35</f>
        <v>0</v>
      </c>
      <c r="E37" s="165" t="str">
        <f>IF(ISBLANK(ปพ.5!D35)," ",IF(ปพ.5!AM35=0,"-",ปพ.5!V35+ปพ.5!AM35))</f>
        <v xml:space="preserve"> </v>
      </c>
      <c r="F37" s="83" t="str">
        <f>IF(ISBLANK(ปพ.5!D35)," ",IF(ปพ.5!BD35=0,"-",ปพ.5!BD35))</f>
        <v xml:space="preserve"> </v>
      </c>
      <c r="G37" s="83" t="str">
        <f>IF(ISBLANK(ปพ.5!D35),"",IF(ปพ.5!BY35="-","-",ปพ.5!BY35))</f>
        <v/>
      </c>
      <c r="H37" s="83" t="str">
        <f>IF(ISBLANK(ปพ.5!D35),"",IF(ปพ.5!BW35=0,"-",ปพ.5!BW35))</f>
        <v/>
      </c>
      <c r="I37" s="85" t="str">
        <f>IF(ISBLANK(ปพ.5!D35),"",IF(ปพ.5!CA35=0,"-",ปพ.5!CA35))</f>
        <v/>
      </c>
      <c r="J37" s="83" t="str">
        <f>IF(ISBLANK(ปพ.5!D35)," ",ปพ.5!CB35)</f>
        <v xml:space="preserve"> </v>
      </c>
    </row>
    <row r="38" spans="1:10" ht="24.6" x14ac:dyDescent="0.5">
      <c r="A38" s="86">
        <f>ปพ.5!A36</f>
        <v>0</v>
      </c>
      <c r="B38" s="87">
        <f>ปพ.5!B36</f>
        <v>0</v>
      </c>
      <c r="C38" s="88">
        <f>ปพ.5!C36</f>
        <v>0</v>
      </c>
      <c r="D38" s="89">
        <f>ปพ.5!D36</f>
        <v>0</v>
      </c>
      <c r="E38" s="165" t="str">
        <f>IF(ISBLANK(ปพ.5!D36)," ",IF(ปพ.5!AM36=0,"-",ปพ.5!V36+ปพ.5!AM36))</f>
        <v xml:space="preserve"> </v>
      </c>
      <c r="F38" s="83" t="str">
        <f>IF(ISBLANK(ปพ.5!D36)," ",IF(ปพ.5!BD36=0,"-",ปพ.5!BD36))</f>
        <v xml:space="preserve"> </v>
      </c>
      <c r="G38" s="83" t="str">
        <f>IF(ISBLANK(ปพ.5!D36),"",IF(ปพ.5!BY36="-","-",ปพ.5!BY36))</f>
        <v/>
      </c>
      <c r="H38" s="83" t="str">
        <f>IF(ISBLANK(ปพ.5!D36),"",IF(ปพ.5!BW36=0,"-",ปพ.5!BW36))</f>
        <v/>
      </c>
      <c r="I38" s="85" t="str">
        <f>IF(ISBLANK(ปพ.5!D36),"",IF(ปพ.5!CA36=0,"-",ปพ.5!CA36))</f>
        <v/>
      </c>
      <c r="J38" s="83" t="str">
        <f>IF(ISBLANK(ปพ.5!D36)," ",ปพ.5!CB36)</f>
        <v xml:space="preserve"> </v>
      </c>
    </row>
    <row r="39" spans="1:10" ht="24.6" x14ac:dyDescent="0.5">
      <c r="A39" s="86">
        <f>ปพ.5!A37</f>
        <v>0</v>
      </c>
      <c r="B39" s="87">
        <f>ปพ.5!B37</f>
        <v>0</v>
      </c>
      <c r="C39" s="88">
        <f>ปพ.5!C37</f>
        <v>0</v>
      </c>
      <c r="D39" s="89">
        <f>ปพ.5!D37</f>
        <v>0</v>
      </c>
      <c r="E39" s="165" t="str">
        <f>IF(ISBLANK(ปพ.5!D37)," ",IF(ปพ.5!AM37=0,"-",ปพ.5!V37+ปพ.5!AM37))</f>
        <v xml:space="preserve"> </v>
      </c>
      <c r="F39" s="83" t="str">
        <f>IF(ISBLANK(ปพ.5!D37)," ",IF(ปพ.5!BD37=0,"-",ปพ.5!BD37))</f>
        <v xml:space="preserve"> </v>
      </c>
      <c r="G39" s="83" t="str">
        <f>IF(ISBLANK(ปพ.5!D37),"",IF(ปพ.5!BY37="-","-",ปพ.5!BY37))</f>
        <v/>
      </c>
      <c r="H39" s="83" t="str">
        <f>IF(ISBLANK(ปพ.5!D37),"",IF(ปพ.5!BW37=0,"-",ปพ.5!BW37))</f>
        <v/>
      </c>
      <c r="I39" s="85" t="str">
        <f>IF(ISBLANK(ปพ.5!D37),"",IF(ปพ.5!CA37=0,"-",ปพ.5!CA37))</f>
        <v/>
      </c>
      <c r="J39" s="83" t="str">
        <f>IF(ISBLANK(ปพ.5!D37)," ",ปพ.5!CB37)</f>
        <v xml:space="preserve"> </v>
      </c>
    </row>
    <row r="40" spans="1:10" ht="24.6" x14ac:dyDescent="0.5">
      <c r="A40" s="86">
        <f>ปพ.5!A38</f>
        <v>0</v>
      </c>
      <c r="B40" s="87">
        <f>ปพ.5!B38</f>
        <v>0</v>
      </c>
      <c r="C40" s="88">
        <f>ปพ.5!C38</f>
        <v>0</v>
      </c>
      <c r="D40" s="89">
        <f>ปพ.5!D38</f>
        <v>0</v>
      </c>
      <c r="E40" s="165" t="str">
        <f>IF(ISBLANK(ปพ.5!D38)," ",IF(ปพ.5!AM38=0,"-",ปพ.5!V38+ปพ.5!AM38))</f>
        <v xml:space="preserve"> </v>
      </c>
      <c r="F40" s="83" t="str">
        <f>IF(ISBLANK(ปพ.5!D38)," ",IF(ปพ.5!BD38=0,"-",ปพ.5!BD38))</f>
        <v xml:space="preserve"> </v>
      </c>
      <c r="G40" s="83" t="str">
        <f>IF(ISBLANK(ปพ.5!D38),"",IF(ปพ.5!BY38="-","-",ปพ.5!BY38))</f>
        <v/>
      </c>
      <c r="H40" s="83" t="str">
        <f>IF(ISBLANK(ปพ.5!D38),"",IF(ปพ.5!BW38=0,"-",ปพ.5!BW38))</f>
        <v/>
      </c>
      <c r="I40" s="85" t="str">
        <f>IF(ISBLANK(ปพ.5!D38),"",IF(ปพ.5!CA38=0,"-",ปพ.5!CA38))</f>
        <v/>
      </c>
      <c r="J40" s="83" t="str">
        <f>IF(ISBLANK(ปพ.5!D38)," ",ปพ.5!CB38)</f>
        <v xml:space="preserve"> </v>
      </c>
    </row>
    <row r="41" spans="1:10" ht="24.6" x14ac:dyDescent="0.5">
      <c r="A41" s="86">
        <f>ปพ.5!A39</f>
        <v>0</v>
      </c>
      <c r="B41" s="87">
        <f>ปพ.5!B39</f>
        <v>0</v>
      </c>
      <c r="C41" s="88">
        <f>ปพ.5!C39</f>
        <v>0</v>
      </c>
      <c r="D41" s="89">
        <f>ปพ.5!D39</f>
        <v>0</v>
      </c>
      <c r="E41" s="165" t="str">
        <f>IF(ISBLANK(ปพ.5!D39)," ",IF(ปพ.5!AM39=0,"-",ปพ.5!V39+ปพ.5!AM39))</f>
        <v xml:space="preserve"> </v>
      </c>
      <c r="F41" s="83" t="str">
        <f>IF(ISBLANK(ปพ.5!D39)," ",IF(ปพ.5!BD39=0,"-",ปพ.5!BD39))</f>
        <v xml:space="preserve"> </v>
      </c>
      <c r="G41" s="83" t="str">
        <f>IF(ISBLANK(ปพ.5!D39),"",IF(ปพ.5!BY39="-","-",ปพ.5!BY39))</f>
        <v/>
      </c>
      <c r="H41" s="83" t="str">
        <f>IF(ISBLANK(ปพ.5!D39),"",IF(ปพ.5!BW39=0,"-",ปพ.5!BW39))</f>
        <v/>
      </c>
      <c r="I41" s="85" t="str">
        <f>IF(ISBLANK(ปพ.5!D39),"",IF(ปพ.5!CA39=0,"-",ปพ.5!CA39))</f>
        <v/>
      </c>
      <c r="J41" s="83" t="str">
        <f>IF(ISBLANK(ปพ.5!D39)," ",ปพ.5!CB39)</f>
        <v xml:space="preserve"> </v>
      </c>
    </row>
    <row r="42" spans="1:10" ht="24.6" x14ac:dyDescent="0.5">
      <c r="A42" s="86">
        <f>ปพ.5!A40</f>
        <v>0</v>
      </c>
      <c r="B42" s="87">
        <f>ปพ.5!B40</f>
        <v>0</v>
      </c>
      <c r="C42" s="88">
        <f>ปพ.5!C40</f>
        <v>0</v>
      </c>
      <c r="D42" s="89">
        <f>ปพ.5!D40</f>
        <v>0</v>
      </c>
      <c r="E42" s="165" t="str">
        <f>IF(ISBLANK(ปพ.5!D40)," ",IF(ปพ.5!AM40=0,"-",ปพ.5!V40+ปพ.5!AM40))</f>
        <v xml:space="preserve"> </v>
      </c>
      <c r="F42" s="83" t="str">
        <f>IF(ISBLANK(ปพ.5!D40)," ",IF(ปพ.5!BD40=0,"-",ปพ.5!BD40))</f>
        <v xml:space="preserve"> </v>
      </c>
      <c r="G42" s="83" t="str">
        <f>IF(ISBLANK(ปพ.5!D40),"",IF(ปพ.5!BY40="-","-",ปพ.5!BY40))</f>
        <v/>
      </c>
      <c r="H42" s="83" t="str">
        <f>IF(ISBLANK(ปพ.5!D40),"",IF(ปพ.5!BW40=0,"-",ปพ.5!BW40))</f>
        <v/>
      </c>
      <c r="I42" s="85" t="str">
        <f>IF(ISBLANK(ปพ.5!D40),"",IF(ปพ.5!CA40=0,"-",ปพ.5!CA40))</f>
        <v/>
      </c>
      <c r="J42" s="83" t="str">
        <f>IF(ISBLANK(ปพ.5!D40)," ",ปพ.5!CB40)</f>
        <v xml:space="preserve"> </v>
      </c>
    </row>
    <row r="43" spans="1:10" ht="24.6" x14ac:dyDescent="0.5">
      <c r="A43" s="86">
        <f>ปพ.5!A41</f>
        <v>0</v>
      </c>
      <c r="B43" s="87">
        <f>ปพ.5!B41</f>
        <v>0</v>
      </c>
      <c r="C43" s="88">
        <f>ปพ.5!C41</f>
        <v>0</v>
      </c>
      <c r="D43" s="89">
        <f>ปพ.5!D41</f>
        <v>0</v>
      </c>
      <c r="E43" s="165" t="str">
        <f>IF(ISBLANK(ปพ.5!D41)," ",IF(ปพ.5!AM41=0,"-",ปพ.5!V41+ปพ.5!AM41))</f>
        <v xml:space="preserve"> </v>
      </c>
      <c r="F43" s="83" t="str">
        <f>IF(ISBLANK(ปพ.5!D41)," ",IF(ปพ.5!BD41=0,"-",ปพ.5!BD41))</f>
        <v xml:space="preserve"> </v>
      </c>
      <c r="G43" s="83" t="str">
        <f>IF(ISBLANK(ปพ.5!D41),"",IF(ปพ.5!BY41="-","-",ปพ.5!BY41))</f>
        <v/>
      </c>
      <c r="H43" s="83" t="str">
        <f>IF(ISBLANK(ปพ.5!D41),"",IF(ปพ.5!BW41=0,"-",ปพ.5!BW41))</f>
        <v/>
      </c>
      <c r="I43" s="85" t="str">
        <f>IF(ISBLANK(ปพ.5!D41),"",IF(ปพ.5!CA41=0,"-",ปพ.5!CA41))</f>
        <v/>
      </c>
      <c r="J43" s="83" t="str">
        <f>IF(ISBLANK(ปพ.5!D41)," ",ปพ.5!CB41)</f>
        <v xml:space="preserve"> </v>
      </c>
    </row>
    <row r="44" spans="1:10" ht="24.6" x14ac:dyDescent="0.5">
      <c r="A44" s="86">
        <f>ปพ.5!A42</f>
        <v>0</v>
      </c>
      <c r="B44" s="87">
        <f>ปพ.5!B42</f>
        <v>0</v>
      </c>
      <c r="C44" s="88">
        <f>ปพ.5!C42</f>
        <v>0</v>
      </c>
      <c r="D44" s="89">
        <f>ปพ.5!D42</f>
        <v>0</v>
      </c>
      <c r="E44" s="165" t="str">
        <f>IF(ISBLANK(ปพ.5!D42)," ",IF(ปพ.5!AM42=0,"-",ปพ.5!V42+ปพ.5!AM42))</f>
        <v xml:space="preserve"> </v>
      </c>
      <c r="F44" s="83" t="str">
        <f>IF(ISBLANK(ปพ.5!D42)," ",IF(ปพ.5!BD42=0,"-",ปพ.5!BD42))</f>
        <v xml:space="preserve"> </v>
      </c>
      <c r="G44" s="83" t="str">
        <f>IF(ISBLANK(ปพ.5!D42),"",IF(ปพ.5!BY42="-","-",ปพ.5!BY42))</f>
        <v/>
      </c>
      <c r="H44" s="83" t="str">
        <f>IF(ISBLANK(ปพ.5!D42),"",IF(ปพ.5!BW42=0,"-",ปพ.5!BW42))</f>
        <v/>
      </c>
      <c r="I44" s="85" t="str">
        <f>IF(ISBLANK(ปพ.5!D42),"",IF(ปพ.5!CA42=0,"-",ปพ.5!CA42))</f>
        <v/>
      </c>
      <c r="J44" s="83" t="str">
        <f>IF(ISBLANK(ปพ.5!D42)," ",ปพ.5!CB42)</f>
        <v xml:space="preserve"> </v>
      </c>
    </row>
    <row r="45" spans="1:10" ht="24.6" x14ac:dyDescent="0.5">
      <c r="A45" s="86">
        <f>ปพ.5!A43</f>
        <v>0</v>
      </c>
      <c r="B45" s="87">
        <f>ปพ.5!B43</f>
        <v>0</v>
      </c>
      <c r="C45" s="88">
        <f>ปพ.5!C43</f>
        <v>0</v>
      </c>
      <c r="D45" s="89">
        <f>ปพ.5!D43</f>
        <v>0</v>
      </c>
      <c r="E45" s="165" t="str">
        <f>IF(ISBLANK(ปพ.5!D43)," ",IF(ปพ.5!AM43=0,"-",ปพ.5!V43+ปพ.5!AM43))</f>
        <v xml:space="preserve"> </v>
      </c>
      <c r="F45" s="83" t="str">
        <f>IF(ISBLANK(ปพ.5!D43)," ",IF(ปพ.5!BD43=0,"-",ปพ.5!BD43))</f>
        <v xml:space="preserve"> </v>
      </c>
      <c r="G45" s="83" t="str">
        <f>IF(ISBLANK(ปพ.5!D43),"",IF(ปพ.5!BY43="-","-",ปพ.5!BY43))</f>
        <v/>
      </c>
      <c r="H45" s="83" t="str">
        <f>IF(ISBLANK(ปพ.5!D43),"",IF(ปพ.5!BW43=0,"-",ปพ.5!BW43))</f>
        <v/>
      </c>
      <c r="I45" s="85" t="str">
        <f>IF(ISBLANK(ปพ.5!D43),"",IF(ปพ.5!CA43=0,"-",ปพ.5!CA43))</f>
        <v/>
      </c>
      <c r="J45" s="83" t="str">
        <f>IF(ISBLANK(ปพ.5!D43)," ",ปพ.5!CB43)</f>
        <v xml:space="preserve"> </v>
      </c>
    </row>
    <row r="46" spans="1:10" ht="24.6" x14ac:dyDescent="0.5">
      <c r="A46" s="86">
        <f>ปพ.5!A44</f>
        <v>0</v>
      </c>
      <c r="B46" s="87">
        <f>ปพ.5!B44</f>
        <v>0</v>
      </c>
      <c r="C46" s="88">
        <f>ปพ.5!C44</f>
        <v>0</v>
      </c>
      <c r="D46" s="89">
        <f>ปพ.5!D44</f>
        <v>0</v>
      </c>
      <c r="E46" s="165" t="str">
        <f>IF(ISBLANK(ปพ.5!D44)," ",IF(ปพ.5!AM44=0,"-",ปพ.5!V44+ปพ.5!AM44))</f>
        <v xml:space="preserve"> </v>
      </c>
      <c r="F46" s="83" t="str">
        <f>IF(ISBLANK(ปพ.5!D44)," ",IF(ปพ.5!BD44=0,"-",ปพ.5!BD44))</f>
        <v xml:space="preserve"> </v>
      </c>
      <c r="G46" s="83" t="str">
        <f>IF(ISBLANK(ปพ.5!D44),"",IF(ปพ.5!BY44="-","-",ปพ.5!BY44))</f>
        <v/>
      </c>
      <c r="H46" s="83" t="str">
        <f>IF(ISBLANK(ปพ.5!D44),"",IF(ปพ.5!BW44=0,"-",ปพ.5!BW44))</f>
        <v/>
      </c>
      <c r="I46" s="85" t="str">
        <f>IF(ISBLANK(ปพ.5!D44),"",IF(ปพ.5!CA44=0,"-",ปพ.5!CA44))</f>
        <v/>
      </c>
      <c r="J46" s="83" t="str">
        <f>IF(ISBLANK(ปพ.5!D44)," ",ปพ.5!CB44)</f>
        <v xml:space="preserve"> </v>
      </c>
    </row>
    <row r="47" spans="1:10" ht="24.6" x14ac:dyDescent="0.5">
      <c r="A47" s="86">
        <f>ปพ.5!A45</f>
        <v>0</v>
      </c>
      <c r="B47" s="87">
        <f>ปพ.5!B45</f>
        <v>0</v>
      </c>
      <c r="C47" s="88">
        <f>ปพ.5!C45</f>
        <v>0</v>
      </c>
      <c r="D47" s="89">
        <f>ปพ.5!D45</f>
        <v>0</v>
      </c>
      <c r="E47" s="165" t="str">
        <f>IF(ISBLANK(ปพ.5!D45)," ",IF(ปพ.5!AM45=0,"-",ปพ.5!V45+ปพ.5!AM45))</f>
        <v xml:space="preserve"> </v>
      </c>
      <c r="F47" s="83" t="str">
        <f>IF(ISBLANK(ปพ.5!D45)," ",IF(ปพ.5!BD45=0,"-",ปพ.5!BD45))</f>
        <v xml:space="preserve"> </v>
      </c>
      <c r="G47" s="83" t="str">
        <f>IF(ISBLANK(ปพ.5!D45),"",IF(ปพ.5!BY45="-","-",ปพ.5!BY45))</f>
        <v/>
      </c>
      <c r="H47" s="83" t="str">
        <f>IF(ISBLANK(ปพ.5!D45),"",IF(ปพ.5!BW45=0,"-",ปพ.5!BW45))</f>
        <v/>
      </c>
      <c r="I47" s="85" t="str">
        <f>IF(ISBLANK(ปพ.5!D45),"",IF(ปพ.5!CA45=0,"-",ปพ.5!CA45))</f>
        <v/>
      </c>
      <c r="J47" s="83" t="str">
        <f>IF(ISBLANK(ปพ.5!D45)," ",ปพ.5!CB45)</f>
        <v xml:space="preserve"> </v>
      </c>
    </row>
    <row r="48" spans="1:10" ht="24.6" x14ac:dyDescent="0.5">
      <c r="A48" s="86">
        <f>ปพ.5!A46</f>
        <v>0</v>
      </c>
      <c r="B48" s="87">
        <f>ปพ.5!B46</f>
        <v>0</v>
      </c>
      <c r="C48" s="88">
        <f>ปพ.5!C46</f>
        <v>0</v>
      </c>
      <c r="D48" s="89">
        <f>ปพ.5!D46</f>
        <v>0</v>
      </c>
      <c r="E48" s="165" t="str">
        <f>IF(ISBLANK(ปพ.5!D46)," ",IF(ปพ.5!AM46=0,"-",ปพ.5!V46+ปพ.5!AM46))</f>
        <v xml:space="preserve"> </v>
      </c>
      <c r="F48" s="83" t="str">
        <f>IF(ISBLANK(ปพ.5!D46)," ",IF(ปพ.5!BD46=0,"-",ปพ.5!BD46))</f>
        <v xml:space="preserve"> </v>
      </c>
      <c r="G48" s="83" t="str">
        <f>IF(ISBLANK(ปพ.5!D46),"",IF(ปพ.5!BY46="-","-",ปพ.5!BY46))</f>
        <v/>
      </c>
      <c r="H48" s="83" t="str">
        <f>IF(ISBLANK(ปพ.5!D46),"",IF(ปพ.5!BW46=0,"-",ปพ.5!BW46))</f>
        <v/>
      </c>
      <c r="I48" s="85" t="str">
        <f>IF(ISBLANK(ปพ.5!D46),"",IF(ปพ.5!CA46=0,"-",ปพ.5!CA46))</f>
        <v/>
      </c>
      <c r="J48" s="83" t="str">
        <f>IF(ISBLANK(ปพ.5!D46)," ",ปพ.5!CB46)</f>
        <v xml:space="preserve"> </v>
      </c>
    </row>
    <row r="49" spans="1:10" ht="24.6" x14ac:dyDescent="0.5">
      <c r="A49" s="86">
        <f>ปพ.5!A47</f>
        <v>0</v>
      </c>
      <c r="B49" s="87">
        <f>ปพ.5!B47</f>
        <v>0</v>
      </c>
      <c r="C49" s="88">
        <f>ปพ.5!C47</f>
        <v>0</v>
      </c>
      <c r="D49" s="89">
        <f>ปพ.5!D47</f>
        <v>0</v>
      </c>
      <c r="E49" s="165" t="str">
        <f>IF(ISBLANK(ปพ.5!D47)," ",IF(ปพ.5!AM47=0,"-",ปพ.5!V47+ปพ.5!AM47))</f>
        <v xml:space="preserve"> </v>
      </c>
      <c r="F49" s="83" t="str">
        <f>IF(ISBLANK(ปพ.5!D47)," ",IF(ปพ.5!BD47=0,"-",ปพ.5!BD47))</f>
        <v xml:space="preserve"> </v>
      </c>
      <c r="G49" s="83" t="str">
        <f>IF(ISBLANK(ปพ.5!D47),"",IF(ปพ.5!BY47="-","-",ปพ.5!BY47))</f>
        <v/>
      </c>
      <c r="H49" s="83" t="str">
        <f>IF(ISBLANK(ปพ.5!D47),"",IF(ปพ.5!BW47=0,"-",ปพ.5!BW47))</f>
        <v/>
      </c>
      <c r="I49" s="85" t="str">
        <f>IF(ISBLANK(ปพ.5!D47),"",IF(ปพ.5!CA47=0,"-",ปพ.5!CA47))</f>
        <v/>
      </c>
      <c r="J49" s="83" t="str">
        <f>IF(ISBLANK(ปพ.5!D47)," ",ปพ.5!CB47)</f>
        <v xml:space="preserve"> </v>
      </c>
    </row>
    <row r="50" spans="1:10" ht="24.6" x14ac:dyDescent="0.5">
      <c r="A50" s="86">
        <f>ปพ.5!A48</f>
        <v>0</v>
      </c>
      <c r="B50" s="87">
        <f>ปพ.5!B48</f>
        <v>0</v>
      </c>
      <c r="C50" s="88">
        <f>ปพ.5!C48</f>
        <v>0</v>
      </c>
      <c r="D50" s="89">
        <f>ปพ.5!D48</f>
        <v>0</v>
      </c>
      <c r="E50" s="165" t="str">
        <f>IF(ISBLANK(ปพ.5!D48)," ",IF(ปพ.5!AM48=0,"-",ปพ.5!V48+ปพ.5!AM48))</f>
        <v xml:space="preserve"> </v>
      </c>
      <c r="F50" s="83" t="str">
        <f>IF(ISBLANK(ปพ.5!D48)," ",IF(ปพ.5!BD48=0,"-",ปพ.5!BD48))</f>
        <v xml:space="preserve"> </v>
      </c>
      <c r="G50" s="83" t="str">
        <f>IF(ISBLANK(ปพ.5!D48),"",IF(ปพ.5!BY48="-","-",ปพ.5!BY48))</f>
        <v/>
      </c>
      <c r="H50" s="83" t="str">
        <f>IF(ISBLANK(ปพ.5!D48),"",IF(ปพ.5!BW48=0,"-",ปพ.5!BW48))</f>
        <v/>
      </c>
      <c r="I50" s="85" t="str">
        <f>IF(ISBLANK(ปพ.5!D48),"",IF(ปพ.5!CA48=0,"-",ปพ.5!CA48))</f>
        <v/>
      </c>
      <c r="J50" s="83" t="str">
        <f>IF(ISBLANK(ปพ.5!D48)," ",ปพ.5!CB48)</f>
        <v xml:space="preserve"> </v>
      </c>
    </row>
    <row r="51" spans="1:10" ht="24.6" x14ac:dyDescent="0.5">
      <c r="A51" s="86">
        <f>ปพ.5!A49</f>
        <v>0</v>
      </c>
      <c r="B51" s="87">
        <f>ปพ.5!B49</f>
        <v>0</v>
      </c>
      <c r="C51" s="88">
        <f>ปพ.5!C49</f>
        <v>0</v>
      </c>
      <c r="D51" s="89">
        <f>ปพ.5!D49</f>
        <v>0</v>
      </c>
      <c r="E51" s="165" t="str">
        <f>IF(ISBLANK(ปพ.5!D49)," ",IF(ปพ.5!AM49=0,"-",ปพ.5!V49+ปพ.5!AM49))</f>
        <v xml:space="preserve"> </v>
      </c>
      <c r="F51" s="83" t="str">
        <f>IF(ISBLANK(ปพ.5!D49)," ",IF(ปพ.5!BD49=0,"-",ปพ.5!BD49))</f>
        <v xml:space="preserve"> </v>
      </c>
      <c r="G51" s="83" t="str">
        <f>IF(ISBLANK(ปพ.5!D49),"",IF(ปพ.5!BY49="-","-",ปพ.5!BY49))</f>
        <v/>
      </c>
      <c r="H51" s="83" t="str">
        <f>IF(ISBLANK(ปพ.5!D49),"",IF(ปพ.5!BW49=0,"-",ปพ.5!BW49))</f>
        <v/>
      </c>
      <c r="I51" s="85" t="str">
        <f>IF(ISBLANK(ปพ.5!D49),"",IF(ปพ.5!CA49=0,"-",ปพ.5!CA49))</f>
        <v/>
      </c>
      <c r="J51" s="83" t="str">
        <f>IF(ISBLANK(ปพ.5!D49)," ",ปพ.5!CB49)</f>
        <v xml:space="preserve"> </v>
      </c>
    </row>
    <row r="52" spans="1:10" ht="24.6" x14ac:dyDescent="0.5">
      <c r="A52" s="86">
        <f>ปพ.5!A50</f>
        <v>0</v>
      </c>
      <c r="B52" s="87">
        <f>ปพ.5!B50</f>
        <v>0</v>
      </c>
      <c r="C52" s="88">
        <f>ปพ.5!C50</f>
        <v>0</v>
      </c>
      <c r="D52" s="89">
        <f>ปพ.5!D50</f>
        <v>0</v>
      </c>
      <c r="E52" s="165" t="str">
        <f>IF(ISBLANK(ปพ.5!D50)," ",IF(ปพ.5!AM50=0,"-",ปพ.5!V50+ปพ.5!AM50))</f>
        <v xml:space="preserve"> </v>
      </c>
      <c r="F52" s="83" t="str">
        <f>IF(ISBLANK(ปพ.5!D50)," ",IF(ปพ.5!BD50=0,"-",ปพ.5!BD50))</f>
        <v xml:space="preserve"> </v>
      </c>
      <c r="G52" s="83" t="str">
        <f>IF(ISBLANK(ปพ.5!D50),"",IF(ปพ.5!BY50="-","-",ปพ.5!BY50))</f>
        <v/>
      </c>
      <c r="H52" s="83" t="str">
        <f>IF(ISBLANK(ปพ.5!D50),"",IF(ปพ.5!BW50=0,"-",ปพ.5!BW50))</f>
        <v/>
      </c>
      <c r="I52" s="85" t="str">
        <f>IF(ISBLANK(ปพ.5!D50),"",IF(ปพ.5!CA50=0,"-",ปพ.5!CA50))</f>
        <v/>
      </c>
      <c r="J52" s="83" t="str">
        <f>IF(ISBLANK(ปพ.5!D50)," ",ปพ.5!CB50)</f>
        <v xml:space="preserve"> </v>
      </c>
    </row>
    <row r="53" spans="1:10" ht="24.6" x14ac:dyDescent="0.5">
      <c r="A53" s="86">
        <f>ปพ.5!A51</f>
        <v>0</v>
      </c>
      <c r="B53" s="87">
        <f>ปพ.5!B51</f>
        <v>0</v>
      </c>
      <c r="C53" s="88">
        <f>ปพ.5!C51</f>
        <v>0</v>
      </c>
      <c r="D53" s="89">
        <f>ปพ.5!D51</f>
        <v>0</v>
      </c>
      <c r="E53" s="165" t="str">
        <f>IF(ISBLANK(ปพ.5!D51)," ",IF(ปพ.5!AM51=0,"-",ปพ.5!V51+ปพ.5!AM51))</f>
        <v xml:space="preserve"> </v>
      </c>
      <c r="F53" s="83" t="str">
        <f>IF(ISBLANK(ปพ.5!D51)," ",IF(ปพ.5!BD51=0,"-",ปพ.5!BD51))</f>
        <v xml:space="preserve"> </v>
      </c>
      <c r="G53" s="83" t="str">
        <f>IF(ISBLANK(ปพ.5!D51),"",IF(ปพ.5!BY51="-","-",ปพ.5!BY51))</f>
        <v/>
      </c>
      <c r="H53" s="83" t="str">
        <f>IF(ISBLANK(ปพ.5!D51),"",IF(ปพ.5!BW51=0,"-",ปพ.5!BW51))</f>
        <v/>
      </c>
      <c r="I53" s="85" t="str">
        <f>IF(ISBLANK(ปพ.5!D51),"",IF(ปพ.5!CA51=0,"-",ปพ.5!CA51))</f>
        <v/>
      </c>
      <c r="J53" s="83" t="str">
        <f>IF(ISBLANK(ปพ.5!D51)," ",ปพ.5!CB51)</f>
        <v xml:space="preserve"> </v>
      </c>
    </row>
    <row r="54" spans="1:10" ht="27" x14ac:dyDescent="0.5">
      <c r="A54" s="11"/>
      <c r="B54" s="11"/>
      <c r="C54" s="11"/>
      <c r="D54" s="11"/>
      <c r="E54" s="11"/>
      <c r="F54" s="11"/>
      <c r="G54" s="11"/>
      <c r="H54" s="11"/>
      <c r="I54" s="11"/>
      <c r="J54" s="11"/>
    </row>
    <row r="55" spans="1:10" ht="27" x14ac:dyDescent="0.5">
      <c r="A55" s="11"/>
      <c r="B55" s="11"/>
      <c r="C55" s="11"/>
      <c r="D55" s="90" t="s">
        <v>87</v>
      </c>
      <c r="E55" s="85">
        <f>SUM(E9:E53)</f>
        <v>0</v>
      </c>
      <c r="F55" s="85">
        <f t="shared" ref="F55:H55" si="0">SUM(F9:F53)</f>
        <v>0</v>
      </c>
      <c r="G55" s="85">
        <f t="shared" si="0"/>
        <v>0</v>
      </c>
      <c r="H55" s="85">
        <f t="shared" si="0"/>
        <v>0</v>
      </c>
      <c r="I55" s="85">
        <f>SUM(I9:I53)</f>
        <v>0</v>
      </c>
      <c r="J55" s="215"/>
    </row>
    <row r="56" spans="1:10" ht="27" x14ac:dyDescent="0.5">
      <c r="A56" s="11"/>
      <c r="B56" s="11"/>
      <c r="C56" s="11"/>
      <c r="D56" s="90" t="s">
        <v>88</v>
      </c>
      <c r="E56" s="47">
        <f>ข้อมูลพื้นฐาน!B16</f>
        <v>0</v>
      </c>
      <c r="F56" s="47">
        <f>ข้อมูลพื้นฐาน!B17</f>
        <v>0</v>
      </c>
      <c r="G56" s="47">
        <f>ข้อมูลพื้นฐาน!B17</f>
        <v>0</v>
      </c>
      <c r="H56" s="16">
        <f>ปก!A26</f>
        <v>0</v>
      </c>
      <c r="I56" s="16">
        <f>ปก!A26</f>
        <v>0</v>
      </c>
      <c r="J56" s="25"/>
    </row>
    <row r="57" spans="1:10" ht="27" x14ac:dyDescent="0.5">
      <c r="A57" s="11"/>
      <c r="B57" s="11"/>
      <c r="C57" s="11"/>
      <c r="D57" s="90" t="s">
        <v>89</v>
      </c>
      <c r="E57" s="220" t="e">
        <f>E55/E56</f>
        <v>#DIV/0!</v>
      </c>
      <c r="F57" s="220" t="e">
        <f>F55/F56</f>
        <v>#DIV/0!</v>
      </c>
      <c r="G57" s="220" t="e">
        <f t="shared" ref="G57:H57" si="1">G55/G56</f>
        <v>#DIV/0!</v>
      </c>
      <c r="H57" s="220" t="e">
        <f t="shared" si="1"/>
        <v>#DIV/0!</v>
      </c>
      <c r="I57" s="220" t="e">
        <f>I55/I56</f>
        <v>#DIV/0!</v>
      </c>
      <c r="J57" s="25"/>
    </row>
    <row r="58" spans="1:10" ht="27" x14ac:dyDescent="0.5">
      <c r="A58" s="11"/>
      <c r="B58" s="11"/>
      <c r="C58" s="11"/>
      <c r="D58" s="11"/>
      <c r="E58" s="11"/>
      <c r="F58" s="11"/>
      <c r="G58" s="11"/>
      <c r="H58" s="11"/>
      <c r="I58" s="11"/>
      <c r="J58" s="11"/>
    </row>
    <row r="59" spans="1:10" ht="27" x14ac:dyDescent="0.5">
      <c r="A59" s="11"/>
      <c r="B59" s="11"/>
      <c r="C59" s="11"/>
      <c r="D59" s="11"/>
      <c r="E59" s="11"/>
      <c r="F59" s="11"/>
      <c r="G59" s="11"/>
      <c r="H59" s="11"/>
      <c r="I59" s="11"/>
      <c r="J59" s="11"/>
    </row>
    <row r="60" spans="1:10" ht="27" x14ac:dyDescent="0.5">
      <c r="A60" s="11"/>
      <c r="B60" s="11"/>
      <c r="C60" s="11"/>
      <c r="D60" s="11"/>
      <c r="E60" s="11"/>
      <c r="F60" s="11"/>
      <c r="G60" s="11"/>
      <c r="H60" s="11"/>
      <c r="I60" s="11"/>
      <c r="J60" s="11"/>
    </row>
    <row r="61" spans="1:10" ht="27" x14ac:dyDescent="0.5">
      <c r="A61" s="11"/>
      <c r="B61" s="11"/>
      <c r="C61" s="11"/>
      <c r="D61" s="11"/>
      <c r="E61" s="11"/>
      <c r="F61" s="11"/>
      <c r="G61" s="11"/>
      <c r="H61" s="11"/>
      <c r="I61" s="11"/>
      <c r="J61" s="11"/>
    </row>
    <row r="62" spans="1:10" ht="27" x14ac:dyDescent="0.5">
      <c r="A62" s="11"/>
      <c r="B62" s="11"/>
      <c r="C62" s="11"/>
      <c r="D62" s="11"/>
      <c r="E62" s="11"/>
      <c r="F62" s="11"/>
      <c r="G62" s="11"/>
      <c r="H62" s="11"/>
      <c r="I62" s="11"/>
      <c r="J62" s="11"/>
    </row>
    <row r="63" spans="1:10" ht="27" x14ac:dyDescent="0.5">
      <c r="A63" s="11"/>
      <c r="B63" s="11"/>
      <c r="C63" s="11"/>
      <c r="D63" s="11"/>
      <c r="E63" s="11"/>
      <c r="F63" s="11"/>
      <c r="G63" s="11"/>
      <c r="H63" s="11"/>
      <c r="I63" s="11"/>
      <c r="J63" s="11"/>
    </row>
    <row r="64" spans="1:10" ht="27" x14ac:dyDescent="0.5">
      <c r="A64" s="11"/>
      <c r="B64" s="11"/>
      <c r="C64" s="11"/>
      <c r="D64" s="11"/>
      <c r="E64" s="11"/>
      <c r="F64" s="11"/>
      <c r="G64" s="11"/>
      <c r="H64" s="11"/>
      <c r="I64" s="11"/>
      <c r="J64" s="11"/>
    </row>
    <row r="65" spans="1:10" ht="27" x14ac:dyDescent="0.5">
      <c r="A65" s="11"/>
      <c r="B65" s="11"/>
      <c r="C65" s="11"/>
      <c r="D65" s="11"/>
      <c r="E65" s="11"/>
      <c r="F65" s="11"/>
      <c r="G65" s="11"/>
      <c r="H65" s="11"/>
      <c r="I65" s="11"/>
      <c r="J65" s="11"/>
    </row>
    <row r="66" spans="1:10" ht="27" x14ac:dyDescent="0.5">
      <c r="A66" s="11"/>
      <c r="B66" s="11"/>
      <c r="C66" s="11"/>
      <c r="D66" s="11"/>
      <c r="E66" s="11"/>
      <c r="F66" s="11"/>
      <c r="G66" s="11"/>
      <c r="H66" s="11"/>
      <c r="I66" s="11"/>
      <c r="J66" s="11"/>
    </row>
    <row r="67" spans="1:10" ht="27" x14ac:dyDescent="0.5">
      <c r="A67" s="11"/>
      <c r="B67" s="11"/>
      <c r="C67" s="11"/>
      <c r="D67" s="11"/>
      <c r="E67" s="11"/>
      <c r="F67" s="11"/>
      <c r="G67" s="11"/>
      <c r="H67" s="11"/>
      <c r="I67" s="11"/>
      <c r="J67" s="11"/>
    </row>
    <row r="68" spans="1:10" ht="27" x14ac:dyDescent="0.5">
      <c r="A68" s="11"/>
      <c r="B68" s="11"/>
      <c r="C68" s="11"/>
      <c r="D68" s="11"/>
      <c r="E68" s="11"/>
      <c r="F68" s="11"/>
      <c r="G68" s="11"/>
      <c r="H68" s="11"/>
      <c r="I68" s="11"/>
      <c r="J68" s="11"/>
    </row>
    <row r="69" spans="1:10" ht="27" x14ac:dyDescent="0.5">
      <c r="A69" s="11"/>
      <c r="B69" s="11"/>
      <c r="C69" s="11"/>
      <c r="D69" s="11"/>
      <c r="E69" s="11"/>
      <c r="F69" s="11"/>
      <c r="G69" s="11"/>
      <c r="H69" s="11"/>
      <c r="I69" s="11"/>
      <c r="J69" s="11"/>
    </row>
    <row r="70" spans="1:10" ht="27" x14ac:dyDescent="0.5">
      <c r="A70" s="11"/>
      <c r="B70" s="11"/>
      <c r="C70" s="11"/>
      <c r="D70" s="11"/>
      <c r="E70" s="11"/>
      <c r="F70" s="11"/>
      <c r="G70" s="11"/>
      <c r="H70" s="11"/>
      <c r="I70" s="11"/>
      <c r="J70" s="11"/>
    </row>
  </sheetData>
  <sheetProtection algorithmName="SHA-512" hashValue="iSlw/4PYBGcDlEFbyir06ujaBpNpFPPuLBycBC+1gJ0FP+jx/fHHmUjLMCBTL2jiZSh2irdE1MHbA1NA4RNSlA==" saltValue="5hhCb/6nRiMq6x5VRWgQlA==" spinCount="100000" sheet="1" objects="1" scenarios="1"/>
  <mergeCells count="13">
    <mergeCell ref="A1:J1"/>
    <mergeCell ref="A2:J2"/>
    <mergeCell ref="A3:J3"/>
    <mergeCell ref="A4:D4"/>
    <mergeCell ref="A5:A8"/>
    <mergeCell ref="B5:B8"/>
    <mergeCell ref="C5:C8"/>
    <mergeCell ref="D5:D8"/>
    <mergeCell ref="I5:I7"/>
    <mergeCell ref="J5:J8"/>
    <mergeCell ref="E4:J4"/>
    <mergeCell ref="E5:G6"/>
    <mergeCell ref="H5:H7"/>
  </mergeCells>
  <pageMargins left="0.9055118110236221" right="0.70866141732283472" top="0.74803149606299213" bottom="0.74803149606299213" header="0.31496062992125984" footer="0.31496062992125984"/>
  <pageSetup paperSize="5" scale="5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0"/>
  <sheetViews>
    <sheetView view="pageBreakPreview" topLeftCell="A34" zoomScale="130" zoomScaleNormal="100" zoomScaleSheetLayoutView="130" workbookViewId="0">
      <selection activeCell="E14" sqref="E14"/>
    </sheetView>
  </sheetViews>
  <sheetFormatPr defaultColWidth="8.09765625" defaultRowHeight="14.25" customHeight="1" x14ac:dyDescent="0.55000000000000004"/>
  <cols>
    <col min="1" max="1" width="13.296875" style="94" bestFit="1" customWidth="1"/>
    <col min="2" max="2" width="8" style="94" bestFit="1" customWidth="1"/>
    <col min="3" max="4" width="5.796875" style="94" bestFit="1" customWidth="1"/>
    <col min="5" max="5" width="4.19921875" style="94" customWidth="1"/>
    <col min="6" max="6" width="26.796875" style="94" bestFit="1" customWidth="1"/>
    <col min="7" max="7" width="8.09765625" style="94"/>
    <col min="8" max="8" width="6.296875" style="94" bestFit="1" customWidth="1"/>
    <col min="9" max="9" width="2.3984375" style="94" bestFit="1" customWidth="1"/>
    <col min="10" max="16384" width="8.09765625" style="94"/>
  </cols>
  <sheetData>
    <row r="1" spans="1:9" ht="18.600000000000001" x14ac:dyDescent="0.55000000000000004">
      <c r="A1" s="387" t="s">
        <v>20</v>
      </c>
      <c r="B1" s="387"/>
      <c r="C1" s="387"/>
      <c r="D1" s="387"/>
      <c r="E1" s="387"/>
      <c r="F1" s="387"/>
      <c r="G1" s="387"/>
      <c r="H1" s="93"/>
      <c r="I1" s="93"/>
    </row>
    <row r="2" spans="1:9" ht="18.600000000000001" x14ac:dyDescent="0.55000000000000004">
      <c r="A2" s="388" t="str">
        <f>ข้อมูลพื้นฐาน!B6</f>
        <v xml:space="preserve">ชั้นประถมศึกษาปีที่ </v>
      </c>
      <c r="B2" s="388"/>
      <c r="C2" s="388"/>
      <c r="D2" s="388"/>
      <c r="E2" s="388"/>
      <c r="F2" s="388"/>
      <c r="G2" s="388"/>
      <c r="H2" s="93"/>
      <c r="I2" s="93"/>
    </row>
    <row r="3" spans="1:9" ht="18.600000000000001" x14ac:dyDescent="0.55000000000000004">
      <c r="A3" s="388" t="str">
        <f>"รหัสรายวิชา "&amp;ข้อมูลพื้นฐาน!B8&amp;"   รายวิชา "&amp;ข้อมูลพื้นฐาน!B9&amp;" ครูผู้สอน  "&amp;ข้อมูลพื้นฐาน!B11</f>
        <v xml:space="preserve">รหัสรายวิชา    รายวิชา  ครูผู้สอน  </v>
      </c>
      <c r="B3" s="388"/>
      <c r="C3" s="388"/>
      <c r="D3" s="388"/>
      <c r="E3" s="388"/>
      <c r="F3" s="388"/>
      <c r="G3" s="388"/>
      <c r="H3" s="95"/>
      <c r="I3" s="95"/>
    </row>
    <row r="4" spans="1:9" ht="19.2" thickBot="1" x14ac:dyDescent="0.6">
      <c r="A4" s="391" t="s">
        <v>90</v>
      </c>
      <c r="B4" s="391"/>
      <c r="C4" s="391"/>
      <c r="D4" s="391"/>
      <c r="E4" s="391"/>
      <c r="F4" s="391"/>
      <c r="G4" s="391"/>
      <c r="H4" s="391"/>
      <c r="I4" s="93"/>
    </row>
    <row r="5" spans="1:9" ht="19.2" thickBot="1" x14ac:dyDescent="0.6">
      <c r="A5" s="392" t="s">
        <v>91</v>
      </c>
      <c r="B5" s="393"/>
      <c r="C5" s="393"/>
      <c r="D5" s="96"/>
      <c r="E5" s="97"/>
      <c r="F5" s="98" t="s">
        <v>92</v>
      </c>
      <c r="G5" s="99"/>
      <c r="H5" s="100"/>
      <c r="I5" s="101"/>
    </row>
    <row r="6" spans="1:9" ht="19.2" thickBot="1" x14ac:dyDescent="0.6">
      <c r="A6" s="102" t="s">
        <v>93</v>
      </c>
      <c r="B6" s="103" t="s">
        <v>94</v>
      </c>
      <c r="C6" s="103" t="s">
        <v>24</v>
      </c>
      <c r="D6" s="104" t="s">
        <v>95</v>
      </c>
      <c r="E6" s="97"/>
      <c r="F6" s="105" t="s">
        <v>96</v>
      </c>
      <c r="G6" s="106" t="s">
        <v>94</v>
      </c>
      <c r="H6" s="107" t="s">
        <v>24</v>
      </c>
      <c r="I6" s="93"/>
    </row>
    <row r="7" spans="1:9" ht="19.2" thickBot="1" x14ac:dyDescent="0.6">
      <c r="A7" s="108">
        <v>0</v>
      </c>
      <c r="B7" s="109">
        <f>COUNTIF(ปพ.5!$CB$7:$CB$55,"0")</f>
        <v>0</v>
      </c>
      <c r="C7" s="110" t="e">
        <f>B7/$B$15*100</f>
        <v>#DIV/0!</v>
      </c>
      <c r="D7" s="111">
        <f>A7*B7</f>
        <v>0</v>
      </c>
      <c r="E7" s="97"/>
      <c r="F7" s="112" t="s">
        <v>97</v>
      </c>
      <c r="G7" s="113">
        <f>COUNTIF(ปพ.5!CL7:CL55,"3")</f>
        <v>0</v>
      </c>
      <c r="H7" s="114" t="e">
        <f>G7/G10*100</f>
        <v>#DIV/0!</v>
      </c>
      <c r="I7" s="93"/>
    </row>
    <row r="8" spans="1:9" ht="19.2" thickBot="1" x14ac:dyDescent="0.6">
      <c r="A8" s="108">
        <v>1</v>
      </c>
      <c r="B8" s="109">
        <f>COUNTIF(ปพ.5!$CB$7:$CB$55,"1")</f>
        <v>0</v>
      </c>
      <c r="C8" s="110" t="e">
        <f t="shared" ref="C8:C14" si="0">B8/$B$15*100</f>
        <v>#DIV/0!</v>
      </c>
      <c r="D8" s="111">
        <f t="shared" ref="D8:D14" si="1">A8*B8</f>
        <v>0</v>
      </c>
      <c r="E8" s="97"/>
      <c r="F8" s="115" t="s">
        <v>98</v>
      </c>
      <c r="G8" s="113">
        <f>COUNTIF(ปพ.5!CL7:CL55,"2")</f>
        <v>0</v>
      </c>
      <c r="H8" s="114" t="e">
        <f>G8/G10*100</f>
        <v>#DIV/0!</v>
      </c>
      <c r="I8" s="93"/>
    </row>
    <row r="9" spans="1:9" ht="19.2" thickBot="1" x14ac:dyDescent="0.6">
      <c r="A9" s="108">
        <v>1.5</v>
      </c>
      <c r="B9" s="109">
        <f>COUNTIF(ปพ.5!$CB$7:$CB$55,"1.5")</f>
        <v>0</v>
      </c>
      <c r="C9" s="110" t="e">
        <f t="shared" si="0"/>
        <v>#DIV/0!</v>
      </c>
      <c r="D9" s="111">
        <f t="shared" si="1"/>
        <v>0</v>
      </c>
      <c r="E9" s="97"/>
      <c r="F9" s="116" t="s">
        <v>99</v>
      </c>
      <c r="G9" s="113">
        <f>COUNTIF(ปพ.5!CL7:CL55,"1")</f>
        <v>0</v>
      </c>
      <c r="H9" s="114" t="e">
        <f>G9/G10*100</f>
        <v>#DIV/0!</v>
      </c>
      <c r="I9" s="93"/>
    </row>
    <row r="10" spans="1:9" ht="19.2" thickBot="1" x14ac:dyDescent="0.6">
      <c r="A10" s="108">
        <v>2</v>
      </c>
      <c r="B10" s="109">
        <f>COUNTIF(ปพ.5!$CB$7:$CB$55,"2")</f>
        <v>0</v>
      </c>
      <c r="C10" s="110" t="e">
        <f t="shared" si="0"/>
        <v>#DIV/0!</v>
      </c>
      <c r="D10" s="111">
        <f t="shared" si="1"/>
        <v>0</v>
      </c>
      <c r="E10" s="97"/>
      <c r="F10" s="117" t="s">
        <v>88</v>
      </c>
      <c r="G10" s="118">
        <f>SUM(G7:G9)</f>
        <v>0</v>
      </c>
      <c r="H10" s="119" t="e">
        <f>SUM(H7:H9)</f>
        <v>#DIV/0!</v>
      </c>
      <c r="I10" s="120"/>
    </row>
    <row r="11" spans="1:9" ht="19.2" thickBot="1" x14ac:dyDescent="0.6">
      <c r="A11" s="108">
        <v>2.5</v>
      </c>
      <c r="B11" s="109">
        <f>COUNTIF(ปพ.5!$CB$7:$CB$55,"2.5")</f>
        <v>0</v>
      </c>
      <c r="C11" s="110" t="e">
        <f t="shared" si="0"/>
        <v>#DIV/0!</v>
      </c>
      <c r="D11" s="111">
        <f t="shared" si="1"/>
        <v>0</v>
      </c>
      <c r="E11" s="97"/>
      <c r="F11" s="93"/>
      <c r="G11" s="93"/>
      <c r="H11" s="93"/>
      <c r="I11" s="93"/>
    </row>
    <row r="12" spans="1:9" ht="19.2" thickBot="1" x14ac:dyDescent="0.6">
      <c r="A12" s="108">
        <v>3</v>
      </c>
      <c r="B12" s="109">
        <f>COUNTIF(ปพ.5!$CB$7:$CB$55,"3")</f>
        <v>0</v>
      </c>
      <c r="C12" s="110" t="e">
        <f t="shared" si="0"/>
        <v>#DIV/0!</v>
      </c>
      <c r="D12" s="111">
        <f t="shared" si="1"/>
        <v>0</v>
      </c>
      <c r="E12" s="97"/>
      <c r="F12" s="121" t="s">
        <v>104</v>
      </c>
      <c r="G12" s="122"/>
      <c r="H12" s="123"/>
      <c r="I12" s="93"/>
    </row>
    <row r="13" spans="1:9" ht="19.2" thickBot="1" x14ac:dyDescent="0.6">
      <c r="A13" s="108">
        <v>3.5</v>
      </c>
      <c r="B13" s="109">
        <f>COUNTIF(ปพ.5!$CB$7:$CB$55,"3.5")</f>
        <v>0</v>
      </c>
      <c r="C13" s="110" t="e">
        <f>B13/$B$15*100</f>
        <v>#DIV/0!</v>
      </c>
      <c r="D13" s="111">
        <f t="shared" si="1"/>
        <v>0</v>
      </c>
      <c r="E13" s="124">
        <f>SUM(B7:B14)</f>
        <v>0</v>
      </c>
      <c r="F13" s="125" t="s">
        <v>96</v>
      </c>
      <c r="G13" s="126" t="s">
        <v>94</v>
      </c>
      <c r="H13" s="127" t="s">
        <v>24</v>
      </c>
      <c r="I13" s="93"/>
    </row>
    <row r="14" spans="1:9" ht="19.2" thickBot="1" x14ac:dyDescent="0.6">
      <c r="A14" s="128">
        <v>4</v>
      </c>
      <c r="B14" s="109">
        <f>COUNTIF(ปพ.5!$CB$7:$CB$55,"4")</f>
        <v>0</v>
      </c>
      <c r="C14" s="110" t="e">
        <f t="shared" si="0"/>
        <v>#DIV/0!</v>
      </c>
      <c r="D14" s="111">
        <f t="shared" si="1"/>
        <v>0</v>
      </c>
      <c r="E14" s="124">
        <f>SUM(D7:D14)</f>
        <v>0</v>
      </c>
      <c r="F14" s="129" t="s">
        <v>97</v>
      </c>
      <c r="G14" s="113">
        <f>COUNTIF(ปพ.5!CS7:CS55,"3")</f>
        <v>0</v>
      </c>
      <c r="H14" s="114" t="e">
        <f>G14/G17*100</f>
        <v>#DIV/0!</v>
      </c>
      <c r="I14" s="93"/>
    </row>
    <row r="15" spans="1:9" ht="19.2" thickBot="1" x14ac:dyDescent="0.6">
      <c r="A15" s="130" t="s">
        <v>21</v>
      </c>
      <c r="B15" s="131">
        <f>SUM(B7:B14)</f>
        <v>0</v>
      </c>
      <c r="C15" s="132" t="e">
        <f>E13/G29*100</f>
        <v>#DIV/0!</v>
      </c>
      <c r="D15" s="133" t="e">
        <f>E14/E15*100</f>
        <v>#DIV/0!</v>
      </c>
      <c r="E15" s="97">
        <f>B15*A14</f>
        <v>0</v>
      </c>
      <c r="F15" s="134" t="s">
        <v>98</v>
      </c>
      <c r="G15" s="113">
        <f>COUNTIF(ปพ.5!CS7:CS55,"2")</f>
        <v>0</v>
      </c>
      <c r="H15" s="114" t="e">
        <f>G15/G17*100</f>
        <v>#DIV/0!</v>
      </c>
      <c r="I15" s="93"/>
    </row>
    <row r="16" spans="1:9" ht="19.2" thickBot="1" x14ac:dyDescent="0.6">
      <c r="A16" s="135"/>
      <c r="B16" s="135"/>
      <c r="C16" s="135"/>
      <c r="D16" s="135"/>
      <c r="E16" s="97"/>
      <c r="F16" s="136" t="s">
        <v>99</v>
      </c>
      <c r="G16" s="118">
        <f>COUNTIF(ปพ.5!CS7:CS55,"1")</f>
        <v>0</v>
      </c>
      <c r="H16" s="137" t="e">
        <f>G16/G17*100</f>
        <v>#DIV/0!</v>
      </c>
      <c r="I16" s="93"/>
    </row>
    <row r="17" spans="1:9" ht="19.2" thickBot="1" x14ac:dyDescent="0.6">
      <c r="A17" s="394"/>
      <c r="B17" s="395"/>
      <c r="C17" s="395"/>
      <c r="D17" s="396"/>
      <c r="E17" s="97"/>
      <c r="F17" s="138" t="s">
        <v>88</v>
      </c>
      <c r="G17" s="139">
        <f>SUM(G14:G16)</f>
        <v>0</v>
      </c>
      <c r="H17" s="140" t="e">
        <f>SUM(H14:H16)</f>
        <v>#DIV/0!</v>
      </c>
      <c r="I17" s="93"/>
    </row>
    <row r="18" spans="1:9" ht="19.2" thickBot="1" x14ac:dyDescent="0.6">
      <c r="A18" s="397"/>
      <c r="B18" s="398"/>
      <c r="C18" s="399"/>
      <c r="D18" s="141"/>
    </row>
    <row r="19" spans="1:9" ht="19.2" thickBot="1" x14ac:dyDescent="0.6">
      <c r="A19" s="397"/>
      <c r="B19" s="398"/>
      <c r="C19" s="399"/>
      <c r="D19" s="141"/>
      <c r="F19" s="121" t="s">
        <v>103</v>
      </c>
      <c r="G19" s="122"/>
      <c r="H19" s="123"/>
    </row>
    <row r="20" spans="1:9" ht="19.2" thickBot="1" x14ac:dyDescent="0.6">
      <c r="A20" s="397"/>
      <c r="B20" s="398"/>
      <c r="C20" s="399"/>
      <c r="D20" s="142"/>
      <c r="F20" s="143" t="s">
        <v>96</v>
      </c>
      <c r="G20" s="144" t="s">
        <v>94</v>
      </c>
      <c r="H20" s="145" t="s">
        <v>24</v>
      </c>
    </row>
    <row r="21" spans="1:9" ht="19.2" thickBot="1" x14ac:dyDescent="0.6">
      <c r="A21" s="404"/>
      <c r="B21" s="405"/>
      <c r="C21" s="405"/>
      <c r="D21" s="146"/>
      <c r="F21" s="129" t="s">
        <v>97</v>
      </c>
      <c r="G21" s="113">
        <f>COUNTIF(ปพ.5!CZ7:CZ55,"3")</f>
        <v>0</v>
      </c>
      <c r="H21" s="114" t="e">
        <f>G21/G24*100</f>
        <v>#DIV/0!</v>
      </c>
    </row>
    <row r="22" spans="1:9" ht="19.2" thickBot="1" x14ac:dyDescent="0.6">
      <c r="A22" s="147"/>
      <c r="B22" s="147"/>
      <c r="C22" s="147"/>
      <c r="D22" s="148"/>
      <c r="F22" s="134" t="s">
        <v>98</v>
      </c>
      <c r="G22" s="149">
        <f>COUNTIF(ปพ.5!CZ7:CZ55,"2")</f>
        <v>0</v>
      </c>
      <c r="H22" s="150" t="e">
        <f>G22/G24*100</f>
        <v>#DIV/0!</v>
      </c>
    </row>
    <row r="23" spans="1:9" ht="19.2" thickBot="1" x14ac:dyDescent="0.6">
      <c r="A23" s="147"/>
      <c r="B23" s="147"/>
      <c r="C23" s="147"/>
      <c r="D23" s="148"/>
      <c r="F23" s="136" t="s">
        <v>99</v>
      </c>
      <c r="G23" s="151">
        <f>COUNTIF(ปพ.5!CZ7:CZ55,"1")</f>
        <v>0</v>
      </c>
      <c r="H23" s="152" t="e">
        <f>G23/G24*100</f>
        <v>#DIV/0!</v>
      </c>
    </row>
    <row r="24" spans="1:9" ht="19.2" thickBot="1" x14ac:dyDescent="0.6">
      <c r="A24" s="147"/>
      <c r="B24" s="147"/>
      <c r="C24" s="147"/>
      <c r="D24" s="148"/>
      <c r="F24" s="117" t="s">
        <v>88</v>
      </c>
      <c r="G24" s="139">
        <f>SUM(G21:G23)</f>
        <v>0</v>
      </c>
      <c r="H24" s="140" t="e">
        <f>SUM(H21:H23)</f>
        <v>#DIV/0!</v>
      </c>
    </row>
    <row r="25" spans="1:9" ht="18.600000000000001" x14ac:dyDescent="0.55000000000000004">
      <c r="A25" s="147"/>
      <c r="B25" s="147"/>
      <c r="C25" s="147"/>
      <c r="D25" s="148"/>
      <c r="F25" s="147"/>
      <c r="G25" s="147"/>
    </row>
    <row r="26" spans="1:9" ht="19.2" thickBot="1" x14ac:dyDescent="0.6">
      <c r="A26" s="147"/>
      <c r="B26" s="147"/>
      <c r="C26" s="147"/>
      <c r="D26" s="148"/>
      <c r="E26" s="153"/>
      <c r="F26" s="154"/>
      <c r="G26" s="154"/>
      <c r="H26" s="153"/>
    </row>
    <row r="27" spans="1:9" ht="18.600000000000001" x14ac:dyDescent="0.55000000000000004">
      <c r="A27" s="147"/>
      <c r="B27" s="147"/>
      <c r="C27" s="147"/>
      <c r="D27" s="155"/>
      <c r="E27" s="400" t="s">
        <v>21</v>
      </c>
      <c r="F27" s="401"/>
      <c r="G27" s="156">
        <f>COUNTA(ปพ.5!D7:D55)</f>
        <v>0</v>
      </c>
      <c r="H27" s="157" t="s">
        <v>100</v>
      </c>
    </row>
    <row r="28" spans="1:9" ht="19.2" thickBot="1" x14ac:dyDescent="0.6">
      <c r="A28" s="147"/>
      <c r="B28" s="147"/>
      <c r="C28" s="147"/>
      <c r="D28" s="155"/>
      <c r="E28" s="402" t="s">
        <v>101</v>
      </c>
      <c r="F28" s="403"/>
      <c r="G28" s="158">
        <f>COUNTIF(ปพ.5!CB7:CB55,"-")</f>
        <v>0</v>
      </c>
      <c r="H28" s="159" t="s">
        <v>100</v>
      </c>
    </row>
    <row r="29" spans="1:9" ht="19.2" thickBot="1" x14ac:dyDescent="0.6">
      <c r="A29" s="147"/>
      <c r="B29" s="147"/>
      <c r="C29" s="147"/>
      <c r="D29" s="155"/>
      <c r="E29" s="389" t="s">
        <v>135</v>
      </c>
      <c r="F29" s="390"/>
      <c r="G29" s="160">
        <f>G27-G28</f>
        <v>0</v>
      </c>
      <c r="H29" s="161" t="s">
        <v>100</v>
      </c>
    </row>
    <row r="30" spans="1:9" ht="18.600000000000001" x14ac:dyDescent="0.55000000000000004">
      <c r="A30" s="147"/>
      <c r="B30" s="147"/>
      <c r="C30" s="147"/>
      <c r="D30" s="148"/>
      <c r="F30" s="147"/>
      <c r="G30" s="147"/>
    </row>
  </sheetData>
  <sheetProtection algorithmName="SHA-512" hashValue="KhgnwAxcnzGveO05Ytw13nwAFxGWaMo9votm/D8VY0QcQUoKnc7R1HBOEuFXPcywmgVrg0C8gGRqmc+MoouIIg==" saltValue="WacE7rtCNKlXai25xR486A==" spinCount="100000" sheet="1" objects="1" scenarios="1"/>
  <mergeCells count="13">
    <mergeCell ref="A1:G1"/>
    <mergeCell ref="A2:G2"/>
    <mergeCell ref="A3:G3"/>
    <mergeCell ref="E29:F29"/>
    <mergeCell ref="A4:H4"/>
    <mergeCell ref="A5:C5"/>
    <mergeCell ref="A17:D17"/>
    <mergeCell ref="A18:C18"/>
    <mergeCell ref="A19:C19"/>
    <mergeCell ref="E27:F27"/>
    <mergeCell ref="A20:C20"/>
    <mergeCell ref="E28:F28"/>
    <mergeCell ref="A21:C21"/>
  </mergeCells>
  <pageMargins left="0.9055118110236221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T72"/>
  <sheetViews>
    <sheetView showZeros="0" view="pageBreakPreview" zoomScaleNormal="100" zoomScaleSheetLayoutView="10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J19" sqref="J19"/>
    </sheetView>
  </sheetViews>
  <sheetFormatPr defaultColWidth="9" defaultRowHeight="21" x14ac:dyDescent="0.25"/>
  <cols>
    <col min="1" max="1" width="4.69921875" style="167" customWidth="1"/>
    <col min="2" max="2" width="10" style="167" customWidth="1"/>
    <col min="3" max="3" width="25.69921875" style="167" customWidth="1"/>
    <col min="4" max="34" width="4" style="189" customWidth="1"/>
    <col min="35" max="35" width="4.69921875" style="189" customWidth="1"/>
    <col min="36" max="36" width="4.8984375" style="190" customWidth="1"/>
    <col min="37" max="37" width="4.69921875" style="190" customWidth="1"/>
    <col min="38" max="16384" width="9" style="167"/>
  </cols>
  <sheetData>
    <row r="1" spans="1:46" ht="30" x14ac:dyDescent="0.25">
      <c r="A1" s="429" t="s">
        <v>3</v>
      </c>
      <c r="B1" s="429"/>
      <c r="C1" s="429"/>
      <c r="D1" s="429"/>
      <c r="E1" s="429"/>
      <c r="F1" s="429"/>
      <c r="G1" s="429"/>
      <c r="H1" s="429"/>
      <c r="I1" s="429"/>
      <c r="J1" s="429"/>
      <c r="K1" s="429"/>
      <c r="L1" s="429"/>
      <c r="M1" s="429"/>
      <c r="N1" s="429"/>
      <c r="O1" s="429"/>
      <c r="P1" s="429"/>
      <c r="Q1" s="429"/>
      <c r="R1" s="429"/>
      <c r="S1" s="429"/>
      <c r="T1" s="429"/>
      <c r="U1" s="429"/>
      <c r="V1" s="429"/>
      <c r="W1" s="429"/>
      <c r="X1" s="429"/>
      <c r="Y1" s="429"/>
      <c r="Z1" s="429"/>
      <c r="AA1" s="429"/>
      <c r="AB1" s="429"/>
      <c r="AC1" s="429"/>
      <c r="AD1" s="429"/>
      <c r="AE1" s="429"/>
      <c r="AF1" s="429"/>
      <c r="AG1" s="429"/>
      <c r="AH1" s="429"/>
      <c r="AI1" s="429"/>
      <c r="AJ1" s="429"/>
      <c r="AK1" s="429"/>
      <c r="AL1" s="166"/>
    </row>
    <row r="2" spans="1:46" ht="24.6" x14ac:dyDescent="0.25">
      <c r="A2" s="430" t="s">
        <v>5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  <c r="R2" s="430"/>
      <c r="S2" s="430"/>
      <c r="T2" s="430"/>
      <c r="U2" s="430"/>
      <c r="V2" s="430"/>
      <c r="W2" s="430"/>
      <c r="X2" s="430"/>
      <c r="Y2" s="430"/>
      <c r="Z2" s="430"/>
      <c r="AA2" s="430"/>
      <c r="AB2" s="430"/>
      <c r="AC2" s="430"/>
      <c r="AD2" s="430"/>
      <c r="AE2" s="430"/>
      <c r="AF2" s="430"/>
      <c r="AG2" s="430"/>
      <c r="AH2" s="430"/>
      <c r="AI2" s="430"/>
      <c r="AJ2" s="430"/>
      <c r="AK2" s="430"/>
      <c r="AL2" s="168"/>
    </row>
    <row r="3" spans="1:46" ht="24.6" x14ac:dyDescent="0.25">
      <c r="A3" s="430" t="str">
        <f>"แบบบันทึกการเข้าเรียนกลุ่มสาระการเรียนรู้"&amp;" "&amp;ข้อมูลพื้นฐาน!B7&amp;"  รหัสรายวิชา "&amp;ข้อมูลพื้นฐาน!B8&amp;" รายวิชา "&amp;ข้อมูลพื้นฐาน!B9&amp;"   "&amp;ข้อมูลพื้นฐาน!B5</f>
        <v xml:space="preserve">แบบบันทึกการเข้าเรียนกลุ่มสาระการเรียนรู้   รหัสรายวิชา  รายวิชา    ปีการศึกษา </v>
      </c>
      <c r="B3" s="430"/>
      <c r="C3" s="430"/>
      <c r="D3" s="430"/>
      <c r="E3" s="430"/>
      <c r="F3" s="430"/>
      <c r="G3" s="430"/>
      <c r="H3" s="430"/>
      <c r="I3" s="430"/>
      <c r="J3" s="430"/>
      <c r="K3" s="430"/>
      <c r="L3" s="430"/>
      <c r="M3" s="430"/>
      <c r="N3" s="430"/>
      <c r="O3" s="430"/>
      <c r="P3" s="430"/>
      <c r="Q3" s="430"/>
      <c r="R3" s="430"/>
      <c r="S3" s="430"/>
      <c r="T3" s="430"/>
      <c r="U3" s="430"/>
      <c r="V3" s="430"/>
      <c r="W3" s="430"/>
      <c r="X3" s="430"/>
      <c r="Y3" s="430"/>
      <c r="Z3" s="430"/>
      <c r="AA3" s="430"/>
      <c r="AB3" s="430"/>
      <c r="AC3" s="430"/>
      <c r="AD3" s="430"/>
      <c r="AE3" s="430"/>
      <c r="AF3" s="430"/>
      <c r="AG3" s="430"/>
      <c r="AH3" s="430"/>
      <c r="AI3" s="430"/>
      <c r="AJ3" s="430"/>
      <c r="AK3" s="430"/>
      <c r="AL3" s="168"/>
    </row>
    <row r="4" spans="1:46" ht="24.6" x14ac:dyDescent="0.25">
      <c r="A4" s="441" t="str">
        <f>ข้อมูลพื้นฐาน!B6&amp;"  "</f>
        <v xml:space="preserve">ชั้นประถมศึกษาปีที่   </v>
      </c>
      <c r="B4" s="441"/>
      <c r="C4" s="441"/>
      <c r="D4" s="441"/>
      <c r="E4" s="441"/>
      <c r="F4" s="441"/>
      <c r="G4" s="442" t="str">
        <f>"  ครูผู้สอน "&amp;ข้อมูลพื้นฐาน!B11</f>
        <v xml:space="preserve">  ครูผู้สอน </v>
      </c>
      <c r="H4" s="442"/>
      <c r="I4" s="442"/>
      <c r="J4" s="442"/>
      <c r="K4" s="442"/>
      <c r="L4" s="442"/>
      <c r="M4" s="442"/>
      <c r="N4" s="442"/>
      <c r="O4" s="442"/>
      <c r="P4" s="442"/>
      <c r="Q4" s="442"/>
      <c r="R4" s="442"/>
      <c r="S4" s="442"/>
      <c r="T4" s="441"/>
      <c r="U4" s="441"/>
      <c r="V4" s="441"/>
      <c r="W4" s="441"/>
      <c r="X4" s="441"/>
      <c r="Y4" s="441"/>
      <c r="Z4" s="441"/>
      <c r="AA4" s="441"/>
      <c r="AB4" s="441"/>
      <c r="AC4" s="440"/>
      <c r="AD4" s="440"/>
      <c r="AE4" s="440"/>
      <c r="AF4" s="440"/>
      <c r="AG4" s="440"/>
      <c r="AH4" s="440"/>
      <c r="AI4" s="440"/>
      <c r="AJ4" s="440"/>
      <c r="AK4" s="440"/>
      <c r="AL4" s="169"/>
      <c r="AM4" s="169"/>
      <c r="AN4" s="169"/>
      <c r="AO4" s="169"/>
      <c r="AP4" s="169"/>
      <c r="AQ4" s="169"/>
      <c r="AR4" s="169"/>
      <c r="AS4" s="169"/>
      <c r="AT4" s="169"/>
    </row>
    <row r="5" spans="1:46" ht="14.25" customHeight="1" x14ac:dyDescent="0.25">
      <c r="A5" s="418" t="s">
        <v>44</v>
      </c>
      <c r="B5" s="421" t="s">
        <v>47</v>
      </c>
      <c r="C5" s="424" t="s">
        <v>49</v>
      </c>
      <c r="D5" s="431" t="s">
        <v>112</v>
      </c>
      <c r="E5" s="432"/>
      <c r="F5" s="432"/>
      <c r="G5" s="432"/>
      <c r="H5" s="432"/>
      <c r="I5" s="432"/>
      <c r="J5" s="432"/>
      <c r="K5" s="432"/>
      <c r="L5" s="432"/>
      <c r="M5" s="432"/>
      <c r="N5" s="432"/>
      <c r="O5" s="432"/>
      <c r="P5" s="432"/>
      <c r="Q5" s="432"/>
      <c r="R5" s="432"/>
      <c r="S5" s="432"/>
      <c r="T5" s="431" t="s">
        <v>112</v>
      </c>
      <c r="U5" s="432"/>
      <c r="V5" s="432"/>
      <c r="W5" s="432"/>
      <c r="X5" s="432"/>
      <c r="Y5" s="432"/>
      <c r="Z5" s="432"/>
      <c r="AA5" s="432"/>
      <c r="AB5" s="432"/>
      <c r="AC5" s="432"/>
      <c r="AD5" s="432"/>
      <c r="AE5" s="432"/>
      <c r="AF5" s="432"/>
      <c r="AG5" s="432"/>
      <c r="AH5" s="432"/>
      <c r="AI5" s="432"/>
      <c r="AJ5" s="432"/>
      <c r="AK5" s="437"/>
    </row>
    <row r="6" spans="1:46" ht="14.25" customHeight="1" x14ac:dyDescent="0.25">
      <c r="A6" s="419"/>
      <c r="B6" s="422"/>
      <c r="C6" s="425"/>
      <c r="D6" s="433"/>
      <c r="E6" s="434"/>
      <c r="F6" s="434"/>
      <c r="G6" s="434"/>
      <c r="H6" s="434"/>
      <c r="I6" s="434"/>
      <c r="J6" s="434"/>
      <c r="K6" s="434"/>
      <c r="L6" s="434"/>
      <c r="M6" s="434"/>
      <c r="N6" s="434"/>
      <c r="O6" s="434"/>
      <c r="P6" s="434"/>
      <c r="Q6" s="434"/>
      <c r="R6" s="434"/>
      <c r="S6" s="434"/>
      <c r="T6" s="433"/>
      <c r="U6" s="434"/>
      <c r="V6" s="434"/>
      <c r="W6" s="434"/>
      <c r="X6" s="434"/>
      <c r="Y6" s="434"/>
      <c r="Z6" s="434"/>
      <c r="AA6" s="434"/>
      <c r="AB6" s="434"/>
      <c r="AC6" s="434"/>
      <c r="AD6" s="434"/>
      <c r="AE6" s="434"/>
      <c r="AF6" s="434"/>
      <c r="AG6" s="434"/>
      <c r="AH6" s="434"/>
      <c r="AI6" s="434"/>
      <c r="AJ6" s="434"/>
      <c r="AK6" s="438"/>
    </row>
    <row r="7" spans="1:46" ht="18.75" customHeight="1" x14ac:dyDescent="0.25">
      <c r="A7" s="419"/>
      <c r="B7" s="422"/>
      <c r="C7" s="425"/>
      <c r="D7" s="435"/>
      <c r="E7" s="436"/>
      <c r="F7" s="436"/>
      <c r="G7" s="436"/>
      <c r="H7" s="436"/>
      <c r="I7" s="436"/>
      <c r="J7" s="436"/>
      <c r="K7" s="436"/>
      <c r="L7" s="436"/>
      <c r="M7" s="436"/>
      <c r="N7" s="436"/>
      <c r="O7" s="436"/>
      <c r="P7" s="436"/>
      <c r="Q7" s="436"/>
      <c r="R7" s="436"/>
      <c r="S7" s="436"/>
      <c r="T7" s="435"/>
      <c r="U7" s="436"/>
      <c r="V7" s="436"/>
      <c r="W7" s="436"/>
      <c r="X7" s="436"/>
      <c r="Y7" s="436"/>
      <c r="Z7" s="436"/>
      <c r="AA7" s="436"/>
      <c r="AB7" s="436"/>
      <c r="AC7" s="436"/>
      <c r="AD7" s="436"/>
      <c r="AE7" s="436"/>
      <c r="AF7" s="436"/>
      <c r="AG7" s="436"/>
      <c r="AH7" s="436"/>
      <c r="AI7" s="436"/>
      <c r="AJ7" s="436"/>
      <c r="AK7" s="439"/>
    </row>
    <row r="8" spans="1:46" ht="18.75" customHeight="1" x14ac:dyDescent="0.25">
      <c r="A8" s="419"/>
      <c r="B8" s="422"/>
      <c r="C8" s="425"/>
      <c r="D8" s="84">
        <v>1</v>
      </c>
      <c r="E8" s="84">
        <v>2</v>
      </c>
      <c r="F8" s="84">
        <v>3</v>
      </c>
      <c r="G8" s="84">
        <v>4</v>
      </c>
      <c r="H8" s="84">
        <v>5</v>
      </c>
      <c r="I8" s="84">
        <v>6</v>
      </c>
      <c r="J8" s="84">
        <v>7</v>
      </c>
      <c r="K8" s="84">
        <v>8</v>
      </c>
      <c r="L8" s="84">
        <v>9</v>
      </c>
      <c r="M8" s="84">
        <v>10</v>
      </c>
      <c r="N8" s="84">
        <v>11</v>
      </c>
      <c r="O8" s="84">
        <v>12</v>
      </c>
      <c r="P8" s="84">
        <v>13</v>
      </c>
      <c r="Q8" s="84">
        <v>14</v>
      </c>
      <c r="R8" s="84">
        <v>15</v>
      </c>
      <c r="S8" s="84">
        <v>16</v>
      </c>
      <c r="T8" s="84">
        <v>17</v>
      </c>
      <c r="U8" s="84">
        <v>18</v>
      </c>
      <c r="V8" s="84">
        <v>19</v>
      </c>
      <c r="W8" s="84">
        <v>20</v>
      </c>
      <c r="X8" s="84">
        <v>21</v>
      </c>
      <c r="Y8" s="84">
        <v>22</v>
      </c>
      <c r="Z8" s="84">
        <v>23</v>
      </c>
      <c r="AA8" s="84">
        <v>24</v>
      </c>
      <c r="AB8" s="84">
        <v>25</v>
      </c>
      <c r="AC8" s="84">
        <v>26</v>
      </c>
      <c r="AD8" s="84">
        <v>27</v>
      </c>
      <c r="AE8" s="84">
        <v>28</v>
      </c>
      <c r="AF8" s="84">
        <v>29</v>
      </c>
      <c r="AG8" s="84">
        <v>30</v>
      </c>
      <c r="AH8" s="84">
        <v>31</v>
      </c>
      <c r="AI8" s="427" t="s">
        <v>106</v>
      </c>
      <c r="AJ8" s="407" t="s">
        <v>107</v>
      </c>
      <c r="AK8" s="409" t="s">
        <v>105</v>
      </c>
    </row>
    <row r="9" spans="1:46" ht="18.600000000000001" customHeight="1" x14ac:dyDescent="0.25">
      <c r="A9" s="420"/>
      <c r="B9" s="423"/>
      <c r="C9" s="426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E9" s="170"/>
      <c r="AF9" s="170"/>
      <c r="AG9" s="170"/>
      <c r="AH9" s="170"/>
      <c r="AI9" s="428"/>
      <c r="AJ9" s="408"/>
      <c r="AK9" s="410"/>
    </row>
    <row r="10" spans="1:46" ht="16.8" customHeight="1" x14ac:dyDescent="0.25">
      <c r="A10" s="86">
        <f>ปพ.5!A7</f>
        <v>0</v>
      </c>
      <c r="B10" s="87">
        <f>ปพ.5!B7</f>
        <v>0</v>
      </c>
      <c r="C10" s="171">
        <f>ปพ.5!D7</f>
        <v>0</v>
      </c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V10" s="172"/>
      <c r="W10" s="172"/>
      <c r="X10" s="172"/>
      <c r="Y10" s="172"/>
      <c r="Z10" s="172"/>
      <c r="AA10" s="172"/>
      <c r="AB10" s="172"/>
      <c r="AC10" s="172"/>
      <c r="AD10" s="172"/>
      <c r="AE10" s="172"/>
      <c r="AF10" s="172"/>
      <c r="AG10" s="172"/>
      <c r="AH10" s="172"/>
      <c r="AI10" s="173">
        <f>COUNTIF(D10:AH10,"ขาด")</f>
        <v>0</v>
      </c>
      <c r="AJ10" s="174">
        <f>COUNTIF(D10:AH10,"ลา")</f>
        <v>0</v>
      </c>
      <c r="AK10" s="175">
        <f>COUNTIF(D10:AH10,"มา")</f>
        <v>0</v>
      </c>
    </row>
    <row r="11" spans="1:46" ht="16.8" customHeight="1" x14ac:dyDescent="0.25">
      <c r="A11" s="86">
        <f>ปพ.5!A8</f>
        <v>0</v>
      </c>
      <c r="B11" s="87">
        <f>ปพ.5!B8</f>
        <v>0</v>
      </c>
      <c r="C11" s="171">
        <f>ปพ.5!D8</f>
        <v>0</v>
      </c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3">
        <f>COUNTIF(D11:AH11,"ขาด")</f>
        <v>0</v>
      </c>
      <c r="AJ11" s="174">
        <f>COUNTIF(D11:AH11,"ลา")</f>
        <v>0</v>
      </c>
      <c r="AK11" s="175">
        <f>COUNTIF(D11:AH11,"มา")</f>
        <v>0</v>
      </c>
    </row>
    <row r="12" spans="1:46" ht="16.8" customHeight="1" x14ac:dyDescent="0.25">
      <c r="A12" s="86">
        <f>ปพ.5!A9</f>
        <v>0</v>
      </c>
      <c r="B12" s="87">
        <f>ปพ.5!B9</f>
        <v>0</v>
      </c>
      <c r="C12" s="171">
        <f>ปพ.5!D9</f>
        <v>0</v>
      </c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3">
        <f t="shared" ref="AI12:AI55" si="0">COUNTIF(D12:AH12,"ขาด")</f>
        <v>0</v>
      </c>
      <c r="AJ12" s="174">
        <f t="shared" ref="AJ12:AJ55" si="1">COUNTIF(D12:AH12,"ลา")</f>
        <v>0</v>
      </c>
      <c r="AK12" s="175">
        <f t="shared" ref="AK12:AK55" si="2">COUNTIF(D12:AH12,"มา")</f>
        <v>0</v>
      </c>
    </row>
    <row r="13" spans="1:46" ht="16.8" customHeight="1" x14ac:dyDescent="0.25">
      <c r="A13" s="86">
        <f>ปพ.5!A10</f>
        <v>0</v>
      </c>
      <c r="B13" s="87">
        <f>ปพ.5!B10</f>
        <v>0</v>
      </c>
      <c r="C13" s="171">
        <f>ปพ.5!D10</f>
        <v>0</v>
      </c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2"/>
      <c r="AH13" s="172"/>
      <c r="AI13" s="173">
        <f t="shared" si="0"/>
        <v>0</v>
      </c>
      <c r="AJ13" s="174">
        <f t="shared" si="1"/>
        <v>0</v>
      </c>
      <c r="AK13" s="175">
        <f t="shared" si="2"/>
        <v>0</v>
      </c>
    </row>
    <row r="14" spans="1:46" ht="16.8" customHeight="1" x14ac:dyDescent="0.25">
      <c r="A14" s="86">
        <f>ปพ.5!A11</f>
        <v>0</v>
      </c>
      <c r="B14" s="87">
        <f>ปพ.5!B11</f>
        <v>0</v>
      </c>
      <c r="C14" s="171">
        <f>ปพ.5!D11</f>
        <v>0</v>
      </c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3">
        <f t="shared" si="0"/>
        <v>0</v>
      </c>
      <c r="AJ14" s="174">
        <f t="shared" si="1"/>
        <v>0</v>
      </c>
      <c r="AK14" s="175">
        <f t="shared" si="2"/>
        <v>0</v>
      </c>
    </row>
    <row r="15" spans="1:46" ht="16.8" customHeight="1" x14ac:dyDescent="0.25">
      <c r="A15" s="86">
        <f>ปพ.5!A12</f>
        <v>0</v>
      </c>
      <c r="B15" s="87">
        <f>ปพ.5!B12</f>
        <v>0</v>
      </c>
      <c r="C15" s="171">
        <f>ปพ.5!D12</f>
        <v>0</v>
      </c>
      <c r="D15" s="172"/>
      <c r="E15" s="172"/>
      <c r="F15" s="172"/>
      <c r="G15" s="172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2"/>
      <c r="U15" s="172"/>
      <c r="V15" s="172"/>
      <c r="W15" s="172"/>
      <c r="X15" s="172"/>
      <c r="Y15" s="172"/>
      <c r="Z15" s="172"/>
      <c r="AA15" s="172"/>
      <c r="AB15" s="172"/>
      <c r="AC15" s="172"/>
      <c r="AD15" s="172"/>
      <c r="AE15" s="172"/>
      <c r="AF15" s="172"/>
      <c r="AG15" s="172"/>
      <c r="AH15" s="172"/>
      <c r="AI15" s="173">
        <f t="shared" si="0"/>
        <v>0</v>
      </c>
      <c r="AJ15" s="174">
        <f t="shared" si="1"/>
        <v>0</v>
      </c>
      <c r="AK15" s="175">
        <f t="shared" si="2"/>
        <v>0</v>
      </c>
    </row>
    <row r="16" spans="1:46" ht="16.8" customHeight="1" x14ac:dyDescent="0.25">
      <c r="A16" s="86">
        <f>ปพ.5!A13</f>
        <v>0</v>
      </c>
      <c r="B16" s="87">
        <f>ปพ.5!B13</f>
        <v>0</v>
      </c>
      <c r="C16" s="171">
        <f>ปพ.5!D13</f>
        <v>0</v>
      </c>
      <c r="D16" s="172"/>
      <c r="E16" s="172"/>
      <c r="F16" s="172"/>
      <c r="G16" s="172"/>
      <c r="H16" s="172"/>
      <c r="I16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  <c r="AF16" s="172"/>
      <c r="AG16" s="172"/>
      <c r="AH16" s="172"/>
      <c r="AI16" s="173">
        <f t="shared" si="0"/>
        <v>0</v>
      </c>
      <c r="AJ16" s="174">
        <f t="shared" si="1"/>
        <v>0</v>
      </c>
      <c r="AK16" s="175">
        <f t="shared" si="2"/>
        <v>0</v>
      </c>
    </row>
    <row r="17" spans="1:37" ht="16.8" customHeight="1" x14ac:dyDescent="0.25">
      <c r="A17" s="86">
        <f>ปพ.5!A14</f>
        <v>0</v>
      </c>
      <c r="B17" s="87">
        <f>ปพ.5!B14</f>
        <v>0</v>
      </c>
      <c r="C17" s="171">
        <f>ปพ.5!D14</f>
        <v>0</v>
      </c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172"/>
      <c r="AE17" s="172"/>
      <c r="AF17" s="172"/>
      <c r="AG17" s="172"/>
      <c r="AH17" s="172"/>
      <c r="AI17" s="173">
        <f t="shared" si="0"/>
        <v>0</v>
      </c>
      <c r="AJ17" s="174">
        <f t="shared" si="1"/>
        <v>0</v>
      </c>
      <c r="AK17" s="175">
        <f t="shared" si="2"/>
        <v>0</v>
      </c>
    </row>
    <row r="18" spans="1:37" ht="16.8" customHeight="1" x14ac:dyDescent="0.25">
      <c r="A18" s="86">
        <f>ปพ.5!A15</f>
        <v>0</v>
      </c>
      <c r="B18" s="87">
        <f>ปพ.5!B15</f>
        <v>0</v>
      </c>
      <c r="C18" s="171">
        <f>ปพ.5!D15</f>
        <v>0</v>
      </c>
      <c r="D18" s="172"/>
      <c r="E18" s="172"/>
      <c r="F18" s="172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2"/>
      <c r="AH18" s="172"/>
      <c r="AI18" s="173">
        <f t="shared" si="0"/>
        <v>0</v>
      </c>
      <c r="AJ18" s="174">
        <f t="shared" si="1"/>
        <v>0</v>
      </c>
      <c r="AK18" s="175">
        <f t="shared" si="2"/>
        <v>0</v>
      </c>
    </row>
    <row r="19" spans="1:37" ht="16.8" customHeight="1" x14ac:dyDescent="0.25">
      <c r="A19" s="86">
        <f>ปพ.5!A16</f>
        <v>0</v>
      </c>
      <c r="B19" s="87">
        <f>ปพ.5!B16</f>
        <v>0</v>
      </c>
      <c r="C19" s="171">
        <f>ปพ.5!D16</f>
        <v>0</v>
      </c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3">
        <f t="shared" si="0"/>
        <v>0</v>
      </c>
      <c r="AJ19" s="174">
        <f t="shared" si="1"/>
        <v>0</v>
      </c>
      <c r="AK19" s="175">
        <f t="shared" si="2"/>
        <v>0</v>
      </c>
    </row>
    <row r="20" spans="1:37" ht="16.8" customHeight="1" x14ac:dyDescent="0.25">
      <c r="A20" s="86">
        <f>ปพ.5!A17</f>
        <v>0</v>
      </c>
      <c r="B20" s="87">
        <f>ปพ.5!B17</f>
        <v>0</v>
      </c>
      <c r="C20" s="171">
        <f>ปพ.5!D17</f>
        <v>0</v>
      </c>
      <c r="D20" s="172"/>
      <c r="E20" s="172"/>
      <c r="F20" s="172"/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172"/>
      <c r="AA20" s="172"/>
      <c r="AB20" s="172"/>
      <c r="AC20" s="172"/>
      <c r="AD20" s="172"/>
      <c r="AE20" s="172"/>
      <c r="AF20" s="172"/>
      <c r="AG20" s="172"/>
      <c r="AH20" s="172"/>
      <c r="AI20" s="173">
        <f t="shared" si="0"/>
        <v>0</v>
      </c>
      <c r="AJ20" s="174">
        <f t="shared" si="1"/>
        <v>0</v>
      </c>
      <c r="AK20" s="175">
        <f t="shared" si="2"/>
        <v>0</v>
      </c>
    </row>
    <row r="21" spans="1:37" ht="16.8" customHeight="1" x14ac:dyDescent="0.25">
      <c r="A21" s="86">
        <f>ปพ.5!A18</f>
        <v>0</v>
      </c>
      <c r="B21" s="87">
        <f>ปพ.5!B18</f>
        <v>0</v>
      </c>
      <c r="C21" s="171">
        <f>ปพ.5!D18</f>
        <v>0</v>
      </c>
      <c r="D21" s="172"/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2"/>
      <c r="U21" s="172"/>
      <c r="V21" s="172"/>
      <c r="W21" s="172"/>
      <c r="X21" s="172"/>
      <c r="Y21" s="172"/>
      <c r="Z21" s="172"/>
      <c r="AA21" s="172"/>
      <c r="AB21" s="172"/>
      <c r="AC21" s="172"/>
      <c r="AD21" s="172"/>
      <c r="AE21" s="172"/>
      <c r="AF21" s="172"/>
      <c r="AG21" s="172"/>
      <c r="AH21" s="172"/>
      <c r="AI21" s="173">
        <f t="shared" si="0"/>
        <v>0</v>
      </c>
      <c r="AJ21" s="174">
        <f t="shared" si="1"/>
        <v>0</v>
      </c>
      <c r="AK21" s="175">
        <f t="shared" si="2"/>
        <v>0</v>
      </c>
    </row>
    <row r="22" spans="1:37" ht="16.8" customHeight="1" x14ac:dyDescent="0.25">
      <c r="A22" s="86">
        <f>ปพ.5!A19</f>
        <v>0</v>
      </c>
      <c r="B22" s="87">
        <f>ปพ.5!B19</f>
        <v>0</v>
      </c>
      <c r="C22" s="171">
        <f>ปพ.5!D19</f>
        <v>0</v>
      </c>
      <c r="D22" s="172"/>
      <c r="E22" s="172"/>
      <c r="F22" s="172"/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2"/>
      <c r="U22" s="172"/>
      <c r="V22" s="172"/>
      <c r="W22" s="172"/>
      <c r="X22" s="172"/>
      <c r="Y22" s="172"/>
      <c r="Z22" s="172"/>
      <c r="AA22" s="172"/>
      <c r="AB22" s="172"/>
      <c r="AC22" s="172"/>
      <c r="AD22" s="172"/>
      <c r="AE22" s="172"/>
      <c r="AF22" s="172"/>
      <c r="AG22" s="172"/>
      <c r="AH22" s="172"/>
      <c r="AI22" s="173">
        <f t="shared" si="0"/>
        <v>0</v>
      </c>
      <c r="AJ22" s="174">
        <f t="shared" si="1"/>
        <v>0</v>
      </c>
      <c r="AK22" s="175">
        <f t="shared" si="2"/>
        <v>0</v>
      </c>
    </row>
    <row r="23" spans="1:37" ht="16.8" customHeight="1" x14ac:dyDescent="0.25">
      <c r="A23" s="86">
        <f>ปพ.5!A20</f>
        <v>0</v>
      </c>
      <c r="B23" s="87">
        <f>ปพ.5!B20</f>
        <v>0</v>
      </c>
      <c r="C23" s="171">
        <f>ปพ.5!D20</f>
        <v>0</v>
      </c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172"/>
      <c r="AH23" s="172"/>
      <c r="AI23" s="173">
        <f t="shared" si="0"/>
        <v>0</v>
      </c>
      <c r="AJ23" s="174">
        <f t="shared" si="1"/>
        <v>0</v>
      </c>
      <c r="AK23" s="175">
        <f t="shared" si="2"/>
        <v>0</v>
      </c>
    </row>
    <row r="24" spans="1:37" ht="16.8" customHeight="1" x14ac:dyDescent="0.25">
      <c r="A24" s="86">
        <f>ปพ.5!A21</f>
        <v>0</v>
      </c>
      <c r="B24" s="87">
        <f>ปพ.5!B21</f>
        <v>0</v>
      </c>
      <c r="C24" s="171">
        <f>ปพ.5!D21</f>
        <v>0</v>
      </c>
      <c r="D24" s="172"/>
      <c r="E24" s="172"/>
      <c r="F24" s="172"/>
      <c r="G24" s="172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2"/>
      <c r="U24" s="172"/>
      <c r="V24" s="172"/>
      <c r="W24" s="172"/>
      <c r="X24" s="172"/>
      <c r="Y24" s="172"/>
      <c r="Z24" s="172"/>
      <c r="AA24" s="172"/>
      <c r="AB24" s="172"/>
      <c r="AC24" s="172"/>
      <c r="AD24" s="172"/>
      <c r="AE24" s="172"/>
      <c r="AF24" s="172"/>
      <c r="AG24" s="172"/>
      <c r="AH24" s="172"/>
      <c r="AI24" s="173">
        <f t="shared" si="0"/>
        <v>0</v>
      </c>
      <c r="AJ24" s="174">
        <f t="shared" si="1"/>
        <v>0</v>
      </c>
      <c r="AK24" s="175">
        <f t="shared" si="2"/>
        <v>0</v>
      </c>
    </row>
    <row r="25" spans="1:37" ht="16.8" customHeight="1" x14ac:dyDescent="0.25">
      <c r="A25" s="86">
        <f>ปพ.5!A22</f>
        <v>0</v>
      </c>
      <c r="B25" s="87">
        <f>ปพ.5!B22</f>
        <v>0</v>
      </c>
      <c r="C25" s="171">
        <f>ปพ.5!D22</f>
        <v>0</v>
      </c>
      <c r="D25" s="172"/>
      <c r="E25" s="172"/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2"/>
      <c r="U25" s="172"/>
      <c r="V25" s="172"/>
      <c r="W25" s="172"/>
      <c r="X25" s="172"/>
      <c r="Y25" s="172"/>
      <c r="Z25" s="172"/>
      <c r="AA25" s="172"/>
      <c r="AB25" s="172"/>
      <c r="AC25" s="172"/>
      <c r="AD25" s="172"/>
      <c r="AE25" s="172"/>
      <c r="AF25" s="172"/>
      <c r="AG25" s="172"/>
      <c r="AH25" s="172"/>
      <c r="AI25" s="173">
        <f t="shared" si="0"/>
        <v>0</v>
      </c>
      <c r="AJ25" s="174">
        <f t="shared" si="1"/>
        <v>0</v>
      </c>
      <c r="AK25" s="175">
        <f t="shared" si="2"/>
        <v>0</v>
      </c>
    </row>
    <row r="26" spans="1:37" ht="16.8" customHeight="1" x14ac:dyDescent="0.25">
      <c r="A26" s="86">
        <f>ปพ.5!A23</f>
        <v>0</v>
      </c>
      <c r="B26" s="87">
        <f>ปพ.5!B23</f>
        <v>0</v>
      </c>
      <c r="C26" s="171">
        <f>ปพ.5!D23</f>
        <v>0</v>
      </c>
      <c r="D26" s="172"/>
      <c r="E26" s="172"/>
      <c r="F26" s="172"/>
      <c r="G26" s="172"/>
      <c r="H26" s="172"/>
      <c r="I26" s="172"/>
      <c r="J26" s="172"/>
      <c r="K26" s="172"/>
      <c r="L26" s="172"/>
      <c r="M26" s="172"/>
      <c r="N26" s="172"/>
      <c r="O26" s="172"/>
      <c r="P26" s="172"/>
      <c r="Q26" s="172"/>
      <c r="R26" s="172"/>
      <c r="S26" s="172"/>
      <c r="T26" s="172"/>
      <c r="U26" s="172"/>
      <c r="V26" s="172"/>
      <c r="W26" s="172"/>
      <c r="X26" s="172"/>
      <c r="Y26" s="172"/>
      <c r="Z26" s="172"/>
      <c r="AA26" s="172"/>
      <c r="AB26" s="172"/>
      <c r="AC26" s="172"/>
      <c r="AD26" s="172"/>
      <c r="AE26" s="172"/>
      <c r="AF26" s="172"/>
      <c r="AG26" s="172"/>
      <c r="AH26" s="172"/>
      <c r="AI26" s="173">
        <f t="shared" si="0"/>
        <v>0</v>
      </c>
      <c r="AJ26" s="174">
        <f t="shared" si="1"/>
        <v>0</v>
      </c>
      <c r="AK26" s="175">
        <f t="shared" si="2"/>
        <v>0</v>
      </c>
    </row>
    <row r="27" spans="1:37" ht="16.8" customHeight="1" x14ac:dyDescent="0.25">
      <c r="A27" s="86">
        <f>ปพ.5!A24</f>
        <v>0</v>
      </c>
      <c r="B27" s="87">
        <f>ปพ.5!B24</f>
        <v>0</v>
      </c>
      <c r="C27" s="171">
        <f>ปพ.5!D24</f>
        <v>0</v>
      </c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172"/>
      <c r="AH27" s="172"/>
      <c r="AI27" s="173">
        <f t="shared" si="0"/>
        <v>0</v>
      </c>
      <c r="AJ27" s="174">
        <f t="shared" si="1"/>
        <v>0</v>
      </c>
      <c r="AK27" s="175">
        <f t="shared" si="2"/>
        <v>0</v>
      </c>
    </row>
    <row r="28" spans="1:37" ht="16.8" customHeight="1" x14ac:dyDescent="0.25">
      <c r="A28" s="86">
        <f>ปพ.5!A25</f>
        <v>0</v>
      </c>
      <c r="B28" s="87">
        <f>ปพ.5!B25</f>
        <v>0</v>
      </c>
      <c r="C28" s="171">
        <f>ปพ.5!D25</f>
        <v>0</v>
      </c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2"/>
      <c r="AD28" s="172"/>
      <c r="AE28" s="172"/>
      <c r="AF28" s="172"/>
      <c r="AG28" s="172"/>
      <c r="AH28" s="172"/>
      <c r="AI28" s="173">
        <f t="shared" si="0"/>
        <v>0</v>
      </c>
      <c r="AJ28" s="174">
        <f t="shared" si="1"/>
        <v>0</v>
      </c>
      <c r="AK28" s="175">
        <f t="shared" si="2"/>
        <v>0</v>
      </c>
    </row>
    <row r="29" spans="1:37" ht="16.8" customHeight="1" x14ac:dyDescent="0.25">
      <c r="A29" s="86">
        <f>ปพ.5!A26</f>
        <v>0</v>
      </c>
      <c r="B29" s="87">
        <f>ปพ.5!B26</f>
        <v>0</v>
      </c>
      <c r="C29" s="171">
        <f>ปพ.5!D26</f>
        <v>0</v>
      </c>
      <c r="D29" s="172"/>
      <c r="E29" s="172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72"/>
      <c r="AH29" s="172"/>
      <c r="AI29" s="173">
        <f t="shared" si="0"/>
        <v>0</v>
      </c>
      <c r="AJ29" s="174">
        <f t="shared" si="1"/>
        <v>0</v>
      </c>
      <c r="AK29" s="175">
        <f t="shared" si="2"/>
        <v>0</v>
      </c>
    </row>
    <row r="30" spans="1:37" ht="16.8" customHeight="1" x14ac:dyDescent="0.25">
      <c r="A30" s="86">
        <f>ปพ.5!A27</f>
        <v>0</v>
      </c>
      <c r="B30" s="87">
        <f>ปพ.5!B27</f>
        <v>0</v>
      </c>
      <c r="C30" s="171">
        <f>ปพ.5!D27</f>
        <v>0</v>
      </c>
      <c r="D30" s="172"/>
      <c r="E30" s="172"/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72"/>
      <c r="AD30" s="172"/>
      <c r="AE30" s="172"/>
      <c r="AF30" s="172"/>
      <c r="AG30" s="172"/>
      <c r="AH30" s="172"/>
      <c r="AI30" s="173">
        <f t="shared" si="0"/>
        <v>0</v>
      </c>
      <c r="AJ30" s="174">
        <f t="shared" si="1"/>
        <v>0</v>
      </c>
      <c r="AK30" s="175">
        <f t="shared" si="2"/>
        <v>0</v>
      </c>
    </row>
    <row r="31" spans="1:37" ht="16.8" customHeight="1" x14ac:dyDescent="0.25">
      <c r="A31" s="86">
        <f>ปพ.5!A28</f>
        <v>0</v>
      </c>
      <c r="B31" s="87">
        <f>ปพ.5!B28</f>
        <v>0</v>
      </c>
      <c r="C31" s="171">
        <f>ปพ.5!D28</f>
        <v>0</v>
      </c>
      <c r="D31" s="172"/>
      <c r="E31" s="172"/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H31" s="172"/>
      <c r="AI31" s="173">
        <f t="shared" si="0"/>
        <v>0</v>
      </c>
      <c r="AJ31" s="174">
        <f t="shared" si="1"/>
        <v>0</v>
      </c>
      <c r="AK31" s="175">
        <f t="shared" si="2"/>
        <v>0</v>
      </c>
    </row>
    <row r="32" spans="1:37" ht="16.8" customHeight="1" x14ac:dyDescent="0.25">
      <c r="A32" s="86">
        <f>ปพ.5!A29</f>
        <v>0</v>
      </c>
      <c r="B32" s="87">
        <f>ปพ.5!B29</f>
        <v>0</v>
      </c>
      <c r="C32" s="171">
        <f>ปพ.5!D29</f>
        <v>0</v>
      </c>
      <c r="D32" s="172"/>
      <c r="E32" s="172"/>
      <c r="F32" s="172"/>
      <c r="G32" s="172"/>
      <c r="H32" s="172"/>
      <c r="I32" s="172"/>
      <c r="J32" s="172"/>
      <c r="K32" s="172"/>
      <c r="L32" s="172"/>
      <c r="M32" s="172"/>
      <c r="N32" s="172"/>
      <c r="O32" s="172"/>
      <c r="P32" s="172"/>
      <c r="Q32" s="172"/>
      <c r="R32" s="172"/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172"/>
      <c r="AH32" s="172"/>
      <c r="AI32" s="173">
        <f t="shared" si="0"/>
        <v>0</v>
      </c>
      <c r="AJ32" s="174">
        <f t="shared" si="1"/>
        <v>0</v>
      </c>
      <c r="AK32" s="175">
        <f t="shared" si="2"/>
        <v>0</v>
      </c>
    </row>
    <row r="33" spans="1:37" ht="16.8" customHeight="1" x14ac:dyDescent="0.25">
      <c r="A33" s="86">
        <f>ปพ.5!A30</f>
        <v>0</v>
      </c>
      <c r="B33" s="87">
        <f>ปพ.5!B30</f>
        <v>0</v>
      </c>
      <c r="C33" s="171">
        <f>ปพ.5!D30</f>
        <v>0</v>
      </c>
      <c r="D33" s="172"/>
      <c r="E33" s="172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2"/>
      <c r="R33" s="172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172"/>
      <c r="AD33" s="172"/>
      <c r="AE33" s="172"/>
      <c r="AF33" s="172"/>
      <c r="AG33" s="172"/>
      <c r="AH33" s="172"/>
      <c r="AI33" s="173">
        <f t="shared" si="0"/>
        <v>0</v>
      </c>
      <c r="AJ33" s="174">
        <f t="shared" si="1"/>
        <v>0</v>
      </c>
      <c r="AK33" s="175">
        <f t="shared" si="2"/>
        <v>0</v>
      </c>
    </row>
    <row r="34" spans="1:37" ht="16.8" customHeight="1" x14ac:dyDescent="0.25">
      <c r="A34" s="86">
        <f>ปพ.5!A31</f>
        <v>0</v>
      </c>
      <c r="B34" s="87">
        <f>ปพ.5!B31</f>
        <v>0</v>
      </c>
      <c r="C34" s="171">
        <f>ปพ.5!D31</f>
        <v>0</v>
      </c>
      <c r="D34" s="172"/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2"/>
      <c r="AE34" s="172"/>
      <c r="AF34" s="172"/>
      <c r="AG34" s="172"/>
      <c r="AH34" s="172"/>
      <c r="AI34" s="173">
        <f t="shared" si="0"/>
        <v>0</v>
      </c>
      <c r="AJ34" s="174">
        <f t="shared" si="1"/>
        <v>0</v>
      </c>
      <c r="AK34" s="175">
        <f t="shared" si="2"/>
        <v>0</v>
      </c>
    </row>
    <row r="35" spans="1:37" ht="16.8" customHeight="1" x14ac:dyDescent="0.25">
      <c r="A35" s="86">
        <f>ปพ.5!A32</f>
        <v>0</v>
      </c>
      <c r="B35" s="87">
        <f>ปพ.5!B32</f>
        <v>0</v>
      </c>
      <c r="C35" s="171">
        <f>ปพ.5!D32</f>
        <v>0</v>
      </c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H35" s="172"/>
      <c r="AI35" s="173">
        <f t="shared" si="0"/>
        <v>0</v>
      </c>
      <c r="AJ35" s="174">
        <f t="shared" si="1"/>
        <v>0</v>
      </c>
      <c r="AK35" s="175">
        <f t="shared" si="2"/>
        <v>0</v>
      </c>
    </row>
    <row r="36" spans="1:37" ht="16.8" customHeight="1" x14ac:dyDescent="0.25">
      <c r="A36" s="86">
        <f>ปพ.5!A33</f>
        <v>0</v>
      </c>
      <c r="B36" s="87">
        <f>ปพ.5!B33</f>
        <v>0</v>
      </c>
      <c r="C36" s="171">
        <f>ปพ.5!D33</f>
        <v>0</v>
      </c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  <c r="V36" s="172"/>
      <c r="W36" s="172"/>
      <c r="X36" s="172"/>
      <c r="Y36" s="172"/>
      <c r="Z36" s="172"/>
      <c r="AA36" s="172"/>
      <c r="AB36" s="172"/>
      <c r="AC36" s="172"/>
      <c r="AD36" s="172"/>
      <c r="AE36" s="172"/>
      <c r="AF36" s="172"/>
      <c r="AG36" s="172"/>
      <c r="AH36" s="172"/>
      <c r="AI36" s="173">
        <f t="shared" si="0"/>
        <v>0</v>
      </c>
      <c r="AJ36" s="174">
        <f t="shared" si="1"/>
        <v>0</v>
      </c>
      <c r="AK36" s="175">
        <f t="shared" si="2"/>
        <v>0</v>
      </c>
    </row>
    <row r="37" spans="1:37" ht="16.8" customHeight="1" x14ac:dyDescent="0.25">
      <c r="A37" s="86">
        <f>ปพ.5!A34</f>
        <v>0</v>
      </c>
      <c r="B37" s="87">
        <f>ปพ.5!B34</f>
        <v>0</v>
      </c>
      <c r="C37" s="171">
        <f>ปพ.5!D34</f>
        <v>0</v>
      </c>
      <c r="D37" s="172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72"/>
      <c r="Q37" s="172"/>
      <c r="R37" s="172"/>
      <c r="S37" s="172"/>
      <c r="T37" s="172"/>
      <c r="U37" s="172"/>
      <c r="V37" s="172"/>
      <c r="W37" s="172"/>
      <c r="X37" s="172"/>
      <c r="Y37" s="172"/>
      <c r="Z37" s="172"/>
      <c r="AA37" s="172"/>
      <c r="AB37" s="172"/>
      <c r="AC37" s="172"/>
      <c r="AD37" s="172"/>
      <c r="AE37" s="172"/>
      <c r="AF37" s="172"/>
      <c r="AG37" s="172"/>
      <c r="AH37" s="172"/>
      <c r="AI37" s="173">
        <f t="shared" si="0"/>
        <v>0</v>
      </c>
      <c r="AJ37" s="174">
        <f t="shared" si="1"/>
        <v>0</v>
      </c>
      <c r="AK37" s="175">
        <f t="shared" si="2"/>
        <v>0</v>
      </c>
    </row>
    <row r="38" spans="1:37" ht="16.8" customHeight="1" x14ac:dyDescent="0.25">
      <c r="A38" s="86">
        <f>ปพ.5!A35</f>
        <v>0</v>
      </c>
      <c r="B38" s="87">
        <f>ปพ.5!B35</f>
        <v>0</v>
      </c>
      <c r="C38" s="171">
        <f>ปพ.5!D35</f>
        <v>0</v>
      </c>
      <c r="D38" s="172"/>
      <c r="E38" s="172"/>
      <c r="F38" s="172"/>
      <c r="G38" s="172"/>
      <c r="H38" s="172"/>
      <c r="I38" s="172"/>
      <c r="J38" s="172"/>
      <c r="K38" s="172"/>
      <c r="L38" s="172"/>
      <c r="M38" s="172"/>
      <c r="N38" s="172"/>
      <c r="O38" s="172"/>
      <c r="P38" s="172"/>
      <c r="Q38" s="172"/>
      <c r="R38" s="172"/>
      <c r="S38" s="172"/>
      <c r="T38" s="172"/>
      <c r="U38" s="172"/>
      <c r="V38" s="172"/>
      <c r="W38" s="172"/>
      <c r="X38" s="172"/>
      <c r="Y38" s="172"/>
      <c r="Z38" s="172"/>
      <c r="AA38" s="172"/>
      <c r="AB38" s="172"/>
      <c r="AC38" s="172"/>
      <c r="AD38" s="172"/>
      <c r="AE38" s="172"/>
      <c r="AF38" s="172"/>
      <c r="AG38" s="172"/>
      <c r="AH38" s="172"/>
      <c r="AI38" s="173">
        <f t="shared" si="0"/>
        <v>0</v>
      </c>
      <c r="AJ38" s="174">
        <f t="shared" si="1"/>
        <v>0</v>
      </c>
      <c r="AK38" s="175">
        <f t="shared" si="2"/>
        <v>0</v>
      </c>
    </row>
    <row r="39" spans="1:37" ht="16.8" customHeight="1" x14ac:dyDescent="0.25">
      <c r="A39" s="86">
        <f>ปพ.5!A36</f>
        <v>0</v>
      </c>
      <c r="B39" s="87">
        <f>ปพ.5!B36</f>
        <v>0</v>
      </c>
      <c r="C39" s="171">
        <f>ปพ.5!D36</f>
        <v>0</v>
      </c>
      <c r="D39" s="172"/>
      <c r="E39" s="172"/>
      <c r="F39" s="172"/>
      <c r="G39" s="172"/>
      <c r="H39" s="172"/>
      <c r="I39" s="172"/>
      <c r="J39" s="172"/>
      <c r="K39" s="172"/>
      <c r="L39" s="172"/>
      <c r="M39" s="172"/>
      <c r="N39" s="172"/>
      <c r="O39" s="172"/>
      <c r="P39" s="172"/>
      <c r="Q39" s="172"/>
      <c r="R39" s="172"/>
      <c r="S39" s="172"/>
      <c r="T39" s="172"/>
      <c r="U39" s="172"/>
      <c r="V39" s="172"/>
      <c r="W39" s="172"/>
      <c r="X39" s="172"/>
      <c r="Y39" s="172"/>
      <c r="Z39" s="172"/>
      <c r="AA39" s="172"/>
      <c r="AB39" s="172"/>
      <c r="AC39" s="172"/>
      <c r="AD39" s="172"/>
      <c r="AE39" s="172"/>
      <c r="AF39" s="172"/>
      <c r="AG39" s="172"/>
      <c r="AH39" s="172"/>
      <c r="AI39" s="173">
        <f t="shared" si="0"/>
        <v>0</v>
      </c>
      <c r="AJ39" s="174">
        <f t="shared" si="1"/>
        <v>0</v>
      </c>
      <c r="AK39" s="175">
        <f t="shared" si="2"/>
        <v>0</v>
      </c>
    </row>
    <row r="40" spans="1:37" ht="16.8" customHeight="1" x14ac:dyDescent="0.25">
      <c r="A40" s="86">
        <f>ปพ.5!A37</f>
        <v>0</v>
      </c>
      <c r="B40" s="87">
        <f>ปพ.5!B37</f>
        <v>0</v>
      </c>
      <c r="C40" s="171">
        <f>ปพ.5!D37</f>
        <v>0</v>
      </c>
      <c r="D40" s="172"/>
      <c r="E40" s="172"/>
      <c r="F40" s="172"/>
      <c r="G40" s="172"/>
      <c r="H40" s="172"/>
      <c r="I40" s="172"/>
      <c r="J40" s="172"/>
      <c r="K40" s="172"/>
      <c r="L40" s="172"/>
      <c r="M40" s="172"/>
      <c r="N40" s="172"/>
      <c r="O40" s="172"/>
      <c r="P40" s="172"/>
      <c r="Q40" s="172"/>
      <c r="R40" s="172"/>
      <c r="S40" s="172"/>
      <c r="T40" s="172"/>
      <c r="U40" s="172"/>
      <c r="V40" s="172"/>
      <c r="W40" s="172"/>
      <c r="X40" s="172"/>
      <c r="Y40" s="172"/>
      <c r="Z40" s="172"/>
      <c r="AA40" s="172"/>
      <c r="AB40" s="172"/>
      <c r="AC40" s="172"/>
      <c r="AD40" s="172"/>
      <c r="AE40" s="172"/>
      <c r="AF40" s="172"/>
      <c r="AG40" s="172"/>
      <c r="AH40" s="172"/>
      <c r="AI40" s="173">
        <f t="shared" si="0"/>
        <v>0</v>
      </c>
      <c r="AJ40" s="174">
        <f t="shared" si="1"/>
        <v>0</v>
      </c>
      <c r="AK40" s="175">
        <f t="shared" si="2"/>
        <v>0</v>
      </c>
    </row>
    <row r="41" spans="1:37" ht="16.8" customHeight="1" x14ac:dyDescent="0.25">
      <c r="A41" s="86">
        <f>ปพ.5!A38</f>
        <v>0</v>
      </c>
      <c r="B41" s="87">
        <f>ปพ.5!B38</f>
        <v>0</v>
      </c>
      <c r="C41" s="171">
        <f>ปพ.5!D38</f>
        <v>0</v>
      </c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  <c r="V41" s="172"/>
      <c r="W41" s="172"/>
      <c r="X41" s="172"/>
      <c r="Y41" s="172"/>
      <c r="Z41" s="172"/>
      <c r="AA41" s="172"/>
      <c r="AB41" s="172"/>
      <c r="AC41" s="172"/>
      <c r="AD41" s="172"/>
      <c r="AE41" s="172"/>
      <c r="AF41" s="172"/>
      <c r="AG41" s="172"/>
      <c r="AH41" s="172"/>
      <c r="AI41" s="173">
        <f t="shared" si="0"/>
        <v>0</v>
      </c>
      <c r="AJ41" s="174">
        <f t="shared" si="1"/>
        <v>0</v>
      </c>
      <c r="AK41" s="175">
        <f t="shared" si="2"/>
        <v>0</v>
      </c>
    </row>
    <row r="42" spans="1:37" ht="16.8" customHeight="1" x14ac:dyDescent="0.25">
      <c r="A42" s="86">
        <f>ปพ.5!A39</f>
        <v>0</v>
      </c>
      <c r="B42" s="87">
        <f>ปพ.5!B39</f>
        <v>0</v>
      </c>
      <c r="C42" s="171">
        <f>ปพ.5!D39</f>
        <v>0</v>
      </c>
      <c r="D42" s="172"/>
      <c r="E42" s="172"/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72"/>
      <c r="S42" s="172"/>
      <c r="T42" s="172"/>
      <c r="U42" s="172"/>
      <c r="V42" s="172"/>
      <c r="W42" s="172"/>
      <c r="X42" s="172"/>
      <c r="Y42" s="172"/>
      <c r="Z42" s="172"/>
      <c r="AA42" s="172"/>
      <c r="AB42" s="172"/>
      <c r="AC42" s="172"/>
      <c r="AD42" s="172"/>
      <c r="AE42" s="172"/>
      <c r="AF42" s="172"/>
      <c r="AG42" s="172"/>
      <c r="AH42" s="172"/>
      <c r="AI42" s="173">
        <f t="shared" si="0"/>
        <v>0</v>
      </c>
      <c r="AJ42" s="174">
        <f t="shared" si="1"/>
        <v>0</v>
      </c>
      <c r="AK42" s="175">
        <f t="shared" si="2"/>
        <v>0</v>
      </c>
    </row>
    <row r="43" spans="1:37" ht="16.8" customHeight="1" x14ac:dyDescent="0.25">
      <c r="A43" s="86">
        <f>ปพ.5!A40</f>
        <v>0</v>
      </c>
      <c r="B43" s="87">
        <f>ปพ.5!B40</f>
        <v>0</v>
      </c>
      <c r="C43" s="171">
        <f>ปพ.5!D40</f>
        <v>0</v>
      </c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2"/>
      <c r="Q43" s="172"/>
      <c r="R43" s="172"/>
      <c r="S43" s="172"/>
      <c r="T43" s="172"/>
      <c r="U43" s="172"/>
      <c r="V43" s="172"/>
      <c r="W43" s="172"/>
      <c r="X43" s="172"/>
      <c r="Y43" s="172"/>
      <c r="Z43" s="172"/>
      <c r="AA43" s="172"/>
      <c r="AB43" s="172"/>
      <c r="AC43" s="172"/>
      <c r="AD43" s="172"/>
      <c r="AE43" s="172"/>
      <c r="AF43" s="172"/>
      <c r="AG43" s="172"/>
      <c r="AH43" s="172"/>
      <c r="AI43" s="173">
        <f t="shared" si="0"/>
        <v>0</v>
      </c>
      <c r="AJ43" s="174">
        <f t="shared" si="1"/>
        <v>0</v>
      </c>
      <c r="AK43" s="175">
        <f t="shared" si="2"/>
        <v>0</v>
      </c>
    </row>
    <row r="44" spans="1:37" ht="16.8" customHeight="1" x14ac:dyDescent="0.25">
      <c r="A44" s="86">
        <f>ปพ.5!A41</f>
        <v>0</v>
      </c>
      <c r="B44" s="87">
        <f>ปพ.5!B41</f>
        <v>0</v>
      </c>
      <c r="C44" s="171">
        <f>ปพ.5!D41</f>
        <v>0</v>
      </c>
      <c r="D44" s="172"/>
      <c r="E44" s="172"/>
      <c r="F44" s="172"/>
      <c r="G44" s="172"/>
      <c r="H44" s="172"/>
      <c r="I44" s="172"/>
      <c r="J44" s="172"/>
      <c r="K44" s="172"/>
      <c r="L44" s="172"/>
      <c r="M44" s="172"/>
      <c r="N44" s="172"/>
      <c r="O44" s="172"/>
      <c r="P44" s="172"/>
      <c r="Q44" s="172"/>
      <c r="R44" s="172"/>
      <c r="S44" s="172"/>
      <c r="T44" s="172"/>
      <c r="U44" s="172"/>
      <c r="V44" s="172"/>
      <c r="W44" s="172"/>
      <c r="X44" s="172"/>
      <c r="Y44" s="172"/>
      <c r="Z44" s="172"/>
      <c r="AA44" s="172"/>
      <c r="AB44" s="172"/>
      <c r="AC44" s="172"/>
      <c r="AD44" s="172"/>
      <c r="AE44" s="172"/>
      <c r="AF44" s="172"/>
      <c r="AG44" s="172"/>
      <c r="AH44" s="172"/>
      <c r="AI44" s="173">
        <f t="shared" si="0"/>
        <v>0</v>
      </c>
      <c r="AJ44" s="174">
        <f t="shared" si="1"/>
        <v>0</v>
      </c>
      <c r="AK44" s="175">
        <f t="shared" si="2"/>
        <v>0</v>
      </c>
    </row>
    <row r="45" spans="1:37" ht="16.8" customHeight="1" x14ac:dyDescent="0.25">
      <c r="A45" s="86">
        <f>ปพ.5!A42</f>
        <v>0</v>
      </c>
      <c r="B45" s="87">
        <f>ปพ.5!B42</f>
        <v>0</v>
      </c>
      <c r="C45" s="171">
        <f>ปพ.5!D42</f>
        <v>0</v>
      </c>
      <c r="D45" s="172"/>
      <c r="E45" s="172"/>
      <c r="F45" s="172"/>
      <c r="G45" s="172"/>
      <c r="H45" s="172"/>
      <c r="I45" s="172"/>
      <c r="J45" s="172"/>
      <c r="K45" s="172"/>
      <c r="L45" s="172"/>
      <c r="M45" s="172"/>
      <c r="N45" s="172"/>
      <c r="O45" s="172"/>
      <c r="P45" s="172"/>
      <c r="Q45" s="172"/>
      <c r="R45" s="172"/>
      <c r="S45" s="172"/>
      <c r="T45" s="172"/>
      <c r="U45" s="172"/>
      <c r="V45" s="172"/>
      <c r="W45" s="172"/>
      <c r="X45" s="172"/>
      <c r="Y45" s="172"/>
      <c r="Z45" s="172"/>
      <c r="AA45" s="172"/>
      <c r="AB45" s="172"/>
      <c r="AC45" s="172"/>
      <c r="AD45" s="172"/>
      <c r="AE45" s="172"/>
      <c r="AF45" s="172"/>
      <c r="AG45" s="172"/>
      <c r="AH45" s="172"/>
      <c r="AI45" s="173">
        <f t="shared" si="0"/>
        <v>0</v>
      </c>
      <c r="AJ45" s="174">
        <f t="shared" si="1"/>
        <v>0</v>
      </c>
      <c r="AK45" s="175">
        <f t="shared" si="2"/>
        <v>0</v>
      </c>
    </row>
    <row r="46" spans="1:37" ht="16.8" customHeight="1" x14ac:dyDescent="0.25">
      <c r="A46" s="86">
        <f>ปพ.5!A43</f>
        <v>0</v>
      </c>
      <c r="B46" s="87">
        <f>ปพ.5!B43</f>
        <v>0</v>
      </c>
      <c r="C46" s="171">
        <f>ปพ.5!D43</f>
        <v>0</v>
      </c>
      <c r="D46" s="172"/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72"/>
      <c r="P46" s="172"/>
      <c r="Q46" s="172"/>
      <c r="R46" s="172"/>
      <c r="S46" s="172"/>
      <c r="T46" s="172"/>
      <c r="U46" s="172"/>
      <c r="V46" s="172"/>
      <c r="W46" s="172"/>
      <c r="X46" s="172"/>
      <c r="Y46" s="172"/>
      <c r="Z46" s="172"/>
      <c r="AA46" s="172"/>
      <c r="AB46" s="172"/>
      <c r="AC46" s="172"/>
      <c r="AD46" s="172"/>
      <c r="AE46" s="172"/>
      <c r="AF46" s="172"/>
      <c r="AG46" s="172"/>
      <c r="AH46" s="172"/>
      <c r="AI46" s="173">
        <f t="shared" si="0"/>
        <v>0</v>
      </c>
      <c r="AJ46" s="174">
        <f t="shared" si="1"/>
        <v>0</v>
      </c>
      <c r="AK46" s="175">
        <f t="shared" si="2"/>
        <v>0</v>
      </c>
    </row>
    <row r="47" spans="1:37" ht="16.8" customHeight="1" x14ac:dyDescent="0.25">
      <c r="A47" s="86">
        <f>ปพ.5!A44</f>
        <v>0</v>
      </c>
      <c r="B47" s="87">
        <f>ปพ.5!B44</f>
        <v>0</v>
      </c>
      <c r="C47" s="171">
        <f>ปพ.5!D44</f>
        <v>0</v>
      </c>
      <c r="D47" s="172"/>
      <c r="E47" s="172"/>
      <c r="F47" s="172"/>
      <c r="G47" s="172"/>
      <c r="H47" s="172"/>
      <c r="I47" s="172"/>
      <c r="J47" s="172"/>
      <c r="K47" s="172"/>
      <c r="L47" s="172"/>
      <c r="M47" s="172"/>
      <c r="N47" s="172"/>
      <c r="O47" s="172"/>
      <c r="P47" s="172"/>
      <c r="Q47" s="172"/>
      <c r="R47" s="172"/>
      <c r="S47" s="172"/>
      <c r="T47" s="172"/>
      <c r="U47" s="172"/>
      <c r="V47" s="172"/>
      <c r="W47" s="172"/>
      <c r="X47" s="172"/>
      <c r="Y47" s="172"/>
      <c r="Z47" s="172"/>
      <c r="AA47" s="172"/>
      <c r="AB47" s="172"/>
      <c r="AC47" s="172"/>
      <c r="AD47" s="172"/>
      <c r="AE47" s="172"/>
      <c r="AF47" s="172"/>
      <c r="AG47" s="172"/>
      <c r="AH47" s="172"/>
      <c r="AI47" s="173">
        <f t="shared" si="0"/>
        <v>0</v>
      </c>
      <c r="AJ47" s="174">
        <f t="shared" si="1"/>
        <v>0</v>
      </c>
      <c r="AK47" s="175">
        <f t="shared" si="2"/>
        <v>0</v>
      </c>
    </row>
    <row r="48" spans="1:37" ht="16.8" customHeight="1" x14ac:dyDescent="0.25">
      <c r="A48" s="86">
        <f>ปพ.5!A45</f>
        <v>0</v>
      </c>
      <c r="B48" s="87">
        <f>ปพ.5!B45</f>
        <v>0</v>
      </c>
      <c r="C48" s="171">
        <f>ปพ.5!D45</f>
        <v>0</v>
      </c>
      <c r="D48" s="172"/>
      <c r="E48" s="172"/>
      <c r="F48" s="172"/>
      <c r="G48" s="172"/>
      <c r="H48" s="172"/>
      <c r="I48" s="172"/>
      <c r="J48" s="172"/>
      <c r="K48" s="172"/>
      <c r="L48" s="172"/>
      <c r="M48" s="172"/>
      <c r="N48" s="172"/>
      <c r="O48" s="172"/>
      <c r="P48" s="172"/>
      <c r="Q48" s="172"/>
      <c r="R48" s="172"/>
      <c r="S48" s="172"/>
      <c r="T48" s="172"/>
      <c r="U48" s="172"/>
      <c r="V48" s="172"/>
      <c r="W48" s="172"/>
      <c r="X48" s="172"/>
      <c r="Y48" s="172"/>
      <c r="Z48" s="172"/>
      <c r="AA48" s="172"/>
      <c r="AB48" s="172"/>
      <c r="AC48" s="172"/>
      <c r="AD48" s="172"/>
      <c r="AE48" s="172"/>
      <c r="AF48" s="172"/>
      <c r="AG48" s="172"/>
      <c r="AH48" s="172"/>
      <c r="AI48" s="173">
        <f t="shared" si="0"/>
        <v>0</v>
      </c>
      <c r="AJ48" s="174">
        <f t="shared" si="1"/>
        <v>0</v>
      </c>
      <c r="AK48" s="175">
        <f t="shared" si="2"/>
        <v>0</v>
      </c>
    </row>
    <row r="49" spans="1:37" ht="16.8" customHeight="1" x14ac:dyDescent="0.25">
      <c r="A49" s="86">
        <f>ปพ.5!A46</f>
        <v>0</v>
      </c>
      <c r="B49" s="87">
        <f>ปพ.5!B46</f>
        <v>0</v>
      </c>
      <c r="C49" s="171">
        <f>ปพ.5!D46</f>
        <v>0</v>
      </c>
      <c r="D49" s="172"/>
      <c r="E49" s="172"/>
      <c r="F49" s="172"/>
      <c r="G49" s="172"/>
      <c r="H49" s="172"/>
      <c r="I49" s="172"/>
      <c r="J49" s="172"/>
      <c r="K49" s="172"/>
      <c r="L49" s="172"/>
      <c r="M49" s="172"/>
      <c r="N49" s="172"/>
      <c r="O49" s="172"/>
      <c r="P49" s="172"/>
      <c r="Q49" s="172"/>
      <c r="R49" s="172"/>
      <c r="S49" s="172"/>
      <c r="T49" s="172"/>
      <c r="U49" s="172"/>
      <c r="V49" s="172"/>
      <c r="W49" s="172"/>
      <c r="X49" s="172"/>
      <c r="Y49" s="172"/>
      <c r="Z49" s="172"/>
      <c r="AA49" s="172"/>
      <c r="AB49" s="172"/>
      <c r="AC49" s="172"/>
      <c r="AD49" s="172"/>
      <c r="AE49" s="172"/>
      <c r="AF49" s="172"/>
      <c r="AG49" s="172"/>
      <c r="AH49" s="172"/>
      <c r="AI49" s="173">
        <f t="shared" si="0"/>
        <v>0</v>
      </c>
      <c r="AJ49" s="174">
        <f t="shared" si="1"/>
        <v>0</v>
      </c>
      <c r="AK49" s="175">
        <f t="shared" si="2"/>
        <v>0</v>
      </c>
    </row>
    <row r="50" spans="1:37" ht="16.8" customHeight="1" x14ac:dyDescent="0.25">
      <c r="A50" s="86">
        <f>ปพ.5!A47</f>
        <v>0</v>
      </c>
      <c r="B50" s="87">
        <f>ปพ.5!B47</f>
        <v>0</v>
      </c>
      <c r="C50" s="171">
        <f>ปพ.5!D47</f>
        <v>0</v>
      </c>
      <c r="D50" s="172"/>
      <c r="E50" s="172"/>
      <c r="F50" s="172"/>
      <c r="G50" s="172"/>
      <c r="H50" s="172"/>
      <c r="I50" s="172"/>
      <c r="J50" s="172"/>
      <c r="K50" s="172"/>
      <c r="L50" s="172"/>
      <c r="M50" s="172"/>
      <c r="N50" s="172"/>
      <c r="O50" s="172"/>
      <c r="P50" s="172"/>
      <c r="Q50" s="172"/>
      <c r="R50" s="172"/>
      <c r="S50" s="172"/>
      <c r="T50" s="172"/>
      <c r="U50" s="172"/>
      <c r="V50" s="172"/>
      <c r="W50" s="172"/>
      <c r="X50" s="172"/>
      <c r="Y50" s="172"/>
      <c r="Z50" s="172"/>
      <c r="AA50" s="172"/>
      <c r="AB50" s="172"/>
      <c r="AC50" s="172"/>
      <c r="AD50" s="172"/>
      <c r="AE50" s="172"/>
      <c r="AF50" s="172"/>
      <c r="AG50" s="172"/>
      <c r="AH50" s="172"/>
      <c r="AI50" s="173">
        <f t="shared" si="0"/>
        <v>0</v>
      </c>
      <c r="AJ50" s="174">
        <f t="shared" si="1"/>
        <v>0</v>
      </c>
      <c r="AK50" s="175">
        <f t="shared" si="2"/>
        <v>0</v>
      </c>
    </row>
    <row r="51" spans="1:37" ht="16.8" customHeight="1" x14ac:dyDescent="0.25">
      <c r="A51" s="86">
        <f>ปพ.5!A48</f>
        <v>0</v>
      </c>
      <c r="B51" s="87">
        <f>ปพ.5!B48</f>
        <v>0</v>
      </c>
      <c r="C51" s="171">
        <f>ปพ.5!D48</f>
        <v>0</v>
      </c>
      <c r="D51" s="172"/>
      <c r="E51" s="172"/>
      <c r="F51" s="172"/>
      <c r="G51" s="172"/>
      <c r="H51" s="172"/>
      <c r="I51" s="172"/>
      <c r="J51" s="172"/>
      <c r="K51" s="172"/>
      <c r="L51" s="172"/>
      <c r="M51" s="172"/>
      <c r="N51" s="172"/>
      <c r="O51" s="172"/>
      <c r="P51" s="172"/>
      <c r="Q51" s="172"/>
      <c r="R51" s="172"/>
      <c r="S51" s="172"/>
      <c r="T51" s="172"/>
      <c r="U51" s="172"/>
      <c r="V51" s="172"/>
      <c r="W51" s="172"/>
      <c r="X51" s="172"/>
      <c r="Y51" s="172"/>
      <c r="Z51" s="172"/>
      <c r="AA51" s="172"/>
      <c r="AB51" s="172"/>
      <c r="AC51" s="172"/>
      <c r="AD51" s="172"/>
      <c r="AE51" s="172"/>
      <c r="AF51" s="172"/>
      <c r="AG51" s="172"/>
      <c r="AH51" s="172"/>
      <c r="AI51" s="173">
        <f t="shared" si="0"/>
        <v>0</v>
      </c>
      <c r="AJ51" s="174">
        <f t="shared" si="1"/>
        <v>0</v>
      </c>
      <c r="AK51" s="175">
        <f t="shared" si="2"/>
        <v>0</v>
      </c>
    </row>
    <row r="52" spans="1:37" ht="16.8" customHeight="1" x14ac:dyDescent="0.25">
      <c r="A52" s="86">
        <f>ปพ.5!A49</f>
        <v>0</v>
      </c>
      <c r="B52" s="87">
        <f>ปพ.5!B49</f>
        <v>0</v>
      </c>
      <c r="C52" s="171">
        <f>ปพ.5!D49</f>
        <v>0</v>
      </c>
      <c r="D52" s="172"/>
      <c r="E52" s="172"/>
      <c r="F52" s="172"/>
      <c r="G52" s="172"/>
      <c r="H52" s="172"/>
      <c r="I52" s="172"/>
      <c r="J52" s="172"/>
      <c r="K52" s="172"/>
      <c r="L52" s="172"/>
      <c r="M52" s="172"/>
      <c r="N52" s="172"/>
      <c r="O52" s="172"/>
      <c r="P52" s="172"/>
      <c r="Q52" s="172"/>
      <c r="R52" s="172"/>
      <c r="S52" s="172"/>
      <c r="T52" s="172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2"/>
      <c r="AH52" s="172"/>
      <c r="AI52" s="173">
        <f t="shared" si="0"/>
        <v>0</v>
      </c>
      <c r="AJ52" s="174">
        <f t="shared" si="1"/>
        <v>0</v>
      </c>
      <c r="AK52" s="175">
        <f t="shared" si="2"/>
        <v>0</v>
      </c>
    </row>
    <row r="53" spans="1:37" ht="16.8" customHeight="1" x14ac:dyDescent="0.25">
      <c r="A53" s="86">
        <f>ปพ.5!A50</f>
        <v>0</v>
      </c>
      <c r="B53" s="87">
        <f>ปพ.5!B50</f>
        <v>0</v>
      </c>
      <c r="C53" s="171">
        <f>ปพ.5!D50</f>
        <v>0</v>
      </c>
      <c r="D53" s="172"/>
      <c r="E53" s="172"/>
      <c r="F53" s="172"/>
      <c r="G53" s="172"/>
      <c r="H53" s="172"/>
      <c r="I53" s="172"/>
      <c r="J53" s="172"/>
      <c r="K53" s="172"/>
      <c r="L53" s="172"/>
      <c r="M53" s="172"/>
      <c r="N53" s="172"/>
      <c r="O53" s="172"/>
      <c r="P53" s="172"/>
      <c r="Q53" s="172"/>
      <c r="R53" s="172"/>
      <c r="S53" s="172"/>
      <c r="T53" s="172"/>
      <c r="U53" s="172"/>
      <c r="V53" s="172"/>
      <c r="W53" s="172"/>
      <c r="X53" s="172"/>
      <c r="Y53" s="172"/>
      <c r="Z53" s="172"/>
      <c r="AA53" s="172"/>
      <c r="AB53" s="172"/>
      <c r="AC53" s="172"/>
      <c r="AD53" s="172"/>
      <c r="AE53" s="172"/>
      <c r="AF53" s="172"/>
      <c r="AG53" s="172"/>
      <c r="AH53" s="172"/>
      <c r="AI53" s="173">
        <f t="shared" si="0"/>
        <v>0</v>
      </c>
      <c r="AJ53" s="174">
        <f t="shared" si="1"/>
        <v>0</v>
      </c>
      <c r="AK53" s="175">
        <f t="shared" si="2"/>
        <v>0</v>
      </c>
    </row>
    <row r="54" spans="1:37" ht="16.8" customHeight="1" x14ac:dyDescent="0.25">
      <c r="A54" s="86">
        <f>ปพ.5!A51</f>
        <v>0</v>
      </c>
      <c r="B54" s="87">
        <f>ปพ.5!B51</f>
        <v>0</v>
      </c>
      <c r="C54" s="171">
        <f>ปพ.5!D51</f>
        <v>0</v>
      </c>
      <c r="D54" s="172"/>
      <c r="E54" s="172"/>
      <c r="F54" s="172"/>
      <c r="G54" s="172"/>
      <c r="H54" s="172"/>
      <c r="I54" s="172"/>
      <c r="J54" s="172"/>
      <c r="K54" s="172"/>
      <c r="L54" s="172"/>
      <c r="M54" s="172"/>
      <c r="N54" s="172"/>
      <c r="O54" s="172"/>
      <c r="P54" s="172"/>
      <c r="Q54" s="172"/>
      <c r="R54" s="172"/>
      <c r="S54" s="172"/>
      <c r="T54" s="172"/>
      <c r="U54" s="172"/>
      <c r="V54" s="172"/>
      <c r="W54" s="172"/>
      <c r="X54" s="172"/>
      <c r="Y54" s="172"/>
      <c r="Z54" s="172"/>
      <c r="AA54" s="172"/>
      <c r="AB54" s="172"/>
      <c r="AC54" s="172"/>
      <c r="AD54" s="172"/>
      <c r="AE54" s="172"/>
      <c r="AF54" s="172"/>
      <c r="AG54" s="172"/>
      <c r="AH54" s="172"/>
      <c r="AI54" s="173">
        <f t="shared" si="0"/>
        <v>0</v>
      </c>
      <c r="AJ54" s="174">
        <f t="shared" si="1"/>
        <v>0</v>
      </c>
      <c r="AK54" s="175">
        <f t="shared" si="2"/>
        <v>0</v>
      </c>
    </row>
    <row r="55" spans="1:37" ht="16.8" customHeight="1" x14ac:dyDescent="0.25">
      <c r="A55" s="86">
        <f>ปพ.5!A52</f>
        <v>0</v>
      </c>
      <c r="B55" s="87">
        <f>ปพ.5!B52</f>
        <v>0</v>
      </c>
      <c r="C55" s="171">
        <f>ปพ.5!D52</f>
        <v>0</v>
      </c>
      <c r="D55" s="172"/>
      <c r="E55" s="172"/>
      <c r="F55" s="172"/>
      <c r="G55" s="172"/>
      <c r="H55" s="172"/>
      <c r="I55" s="172"/>
      <c r="J55" s="172"/>
      <c r="K55" s="172"/>
      <c r="L55" s="172"/>
      <c r="M55" s="172"/>
      <c r="N55" s="172"/>
      <c r="O55" s="172"/>
      <c r="P55" s="172"/>
      <c r="Q55" s="172"/>
      <c r="R55" s="172"/>
      <c r="S55" s="172"/>
      <c r="T55" s="172"/>
      <c r="U55" s="172"/>
      <c r="V55" s="172"/>
      <c r="W55" s="172"/>
      <c r="X55" s="172"/>
      <c r="Y55" s="172"/>
      <c r="Z55" s="172"/>
      <c r="AA55" s="172"/>
      <c r="AB55" s="172"/>
      <c r="AC55" s="172"/>
      <c r="AD55" s="172"/>
      <c r="AE55" s="172"/>
      <c r="AF55" s="172"/>
      <c r="AG55" s="172"/>
      <c r="AH55" s="172"/>
      <c r="AI55" s="173">
        <f t="shared" si="0"/>
        <v>0</v>
      </c>
      <c r="AJ55" s="174">
        <f t="shared" si="1"/>
        <v>0</v>
      </c>
      <c r="AK55" s="175">
        <f t="shared" si="2"/>
        <v>0</v>
      </c>
    </row>
    <row r="56" spans="1:37" ht="24.6" x14ac:dyDescent="0.25">
      <c r="A56" s="411"/>
      <c r="B56" s="412"/>
      <c r="C56" s="176" t="s">
        <v>106</v>
      </c>
      <c r="D56" s="177">
        <f t="shared" ref="D56:AH56" si="3">COUNTIF(D10:D55,"ขาด")</f>
        <v>0</v>
      </c>
      <c r="E56" s="177">
        <f t="shared" si="3"/>
        <v>0</v>
      </c>
      <c r="F56" s="177">
        <f t="shared" si="3"/>
        <v>0</v>
      </c>
      <c r="G56" s="177">
        <f t="shared" si="3"/>
        <v>0</v>
      </c>
      <c r="H56" s="177">
        <f t="shared" si="3"/>
        <v>0</v>
      </c>
      <c r="I56" s="177">
        <f t="shared" si="3"/>
        <v>0</v>
      </c>
      <c r="J56" s="177">
        <f t="shared" si="3"/>
        <v>0</v>
      </c>
      <c r="K56" s="177">
        <f t="shared" si="3"/>
        <v>0</v>
      </c>
      <c r="L56" s="177">
        <f t="shared" si="3"/>
        <v>0</v>
      </c>
      <c r="M56" s="177">
        <f t="shared" si="3"/>
        <v>0</v>
      </c>
      <c r="N56" s="177">
        <f t="shared" si="3"/>
        <v>0</v>
      </c>
      <c r="O56" s="177">
        <f t="shared" si="3"/>
        <v>0</v>
      </c>
      <c r="P56" s="177">
        <f t="shared" si="3"/>
        <v>0</v>
      </c>
      <c r="Q56" s="177">
        <f t="shared" si="3"/>
        <v>0</v>
      </c>
      <c r="R56" s="177">
        <f t="shared" si="3"/>
        <v>0</v>
      </c>
      <c r="S56" s="177">
        <f t="shared" si="3"/>
        <v>0</v>
      </c>
      <c r="T56" s="177">
        <f t="shared" si="3"/>
        <v>0</v>
      </c>
      <c r="U56" s="177">
        <f t="shared" si="3"/>
        <v>0</v>
      </c>
      <c r="V56" s="177">
        <f t="shared" si="3"/>
        <v>0</v>
      </c>
      <c r="W56" s="177">
        <f t="shared" si="3"/>
        <v>0</v>
      </c>
      <c r="X56" s="177">
        <f t="shared" si="3"/>
        <v>0</v>
      </c>
      <c r="Y56" s="177">
        <f t="shared" si="3"/>
        <v>0</v>
      </c>
      <c r="Z56" s="177">
        <f t="shared" si="3"/>
        <v>0</v>
      </c>
      <c r="AA56" s="177">
        <f t="shared" si="3"/>
        <v>0</v>
      </c>
      <c r="AB56" s="177">
        <f t="shared" si="3"/>
        <v>0</v>
      </c>
      <c r="AC56" s="177">
        <f t="shared" si="3"/>
        <v>0</v>
      </c>
      <c r="AD56" s="177">
        <f t="shared" si="3"/>
        <v>0</v>
      </c>
      <c r="AE56" s="177">
        <f t="shared" si="3"/>
        <v>0</v>
      </c>
      <c r="AF56" s="177">
        <f t="shared" si="3"/>
        <v>0</v>
      </c>
      <c r="AG56" s="177">
        <f t="shared" si="3"/>
        <v>0</v>
      </c>
      <c r="AH56" s="177">
        <f t="shared" si="3"/>
        <v>0</v>
      </c>
      <c r="AI56" s="414"/>
      <c r="AJ56" s="415"/>
      <c r="AK56" s="415"/>
    </row>
    <row r="57" spans="1:37" ht="24.6" x14ac:dyDescent="0.25">
      <c r="A57" s="276"/>
      <c r="B57" s="413"/>
      <c r="C57" s="178" t="s">
        <v>107</v>
      </c>
      <c r="D57" s="179">
        <f t="shared" ref="D57:AH57" si="4">COUNTIF(D10:D55,"ลา")</f>
        <v>0</v>
      </c>
      <c r="E57" s="179">
        <f t="shared" si="4"/>
        <v>0</v>
      </c>
      <c r="F57" s="179">
        <f t="shared" si="4"/>
        <v>0</v>
      </c>
      <c r="G57" s="179">
        <f t="shared" si="4"/>
        <v>0</v>
      </c>
      <c r="H57" s="179">
        <f t="shared" si="4"/>
        <v>0</v>
      </c>
      <c r="I57" s="179">
        <f t="shared" si="4"/>
        <v>0</v>
      </c>
      <c r="J57" s="179">
        <f t="shared" si="4"/>
        <v>0</v>
      </c>
      <c r="K57" s="179">
        <f t="shared" si="4"/>
        <v>0</v>
      </c>
      <c r="L57" s="179">
        <f t="shared" si="4"/>
        <v>0</v>
      </c>
      <c r="M57" s="179">
        <f t="shared" si="4"/>
        <v>0</v>
      </c>
      <c r="N57" s="179">
        <f t="shared" si="4"/>
        <v>0</v>
      </c>
      <c r="O57" s="179">
        <f t="shared" si="4"/>
        <v>0</v>
      </c>
      <c r="P57" s="179">
        <f t="shared" si="4"/>
        <v>0</v>
      </c>
      <c r="Q57" s="179">
        <f t="shared" si="4"/>
        <v>0</v>
      </c>
      <c r="R57" s="179">
        <f t="shared" si="4"/>
        <v>0</v>
      </c>
      <c r="S57" s="179">
        <f t="shared" si="4"/>
        <v>0</v>
      </c>
      <c r="T57" s="179">
        <f t="shared" si="4"/>
        <v>0</v>
      </c>
      <c r="U57" s="179">
        <f t="shared" si="4"/>
        <v>0</v>
      </c>
      <c r="V57" s="179">
        <f t="shared" si="4"/>
        <v>0</v>
      </c>
      <c r="W57" s="179">
        <f t="shared" si="4"/>
        <v>0</v>
      </c>
      <c r="X57" s="179">
        <f t="shared" si="4"/>
        <v>0</v>
      </c>
      <c r="Y57" s="179">
        <f t="shared" si="4"/>
        <v>0</v>
      </c>
      <c r="Z57" s="179">
        <f t="shared" si="4"/>
        <v>0</v>
      </c>
      <c r="AA57" s="179">
        <f t="shared" si="4"/>
        <v>0</v>
      </c>
      <c r="AB57" s="179">
        <f t="shared" si="4"/>
        <v>0</v>
      </c>
      <c r="AC57" s="179">
        <f t="shared" si="4"/>
        <v>0</v>
      </c>
      <c r="AD57" s="179">
        <f t="shared" si="4"/>
        <v>0</v>
      </c>
      <c r="AE57" s="179">
        <f t="shared" si="4"/>
        <v>0</v>
      </c>
      <c r="AF57" s="179">
        <f t="shared" si="4"/>
        <v>0</v>
      </c>
      <c r="AG57" s="179">
        <f t="shared" si="4"/>
        <v>0</v>
      </c>
      <c r="AH57" s="179">
        <f t="shared" si="4"/>
        <v>0</v>
      </c>
      <c r="AI57" s="416"/>
      <c r="AJ57" s="406"/>
      <c r="AK57" s="406"/>
    </row>
    <row r="58" spans="1:37" ht="24.6" x14ac:dyDescent="0.25">
      <c r="A58" s="276"/>
      <c r="B58" s="413"/>
      <c r="C58" s="181" t="s">
        <v>105</v>
      </c>
      <c r="D58" s="182">
        <f t="shared" ref="D58:AH58" si="5">COUNTIF(D10:D55,"มา")</f>
        <v>0</v>
      </c>
      <c r="E58" s="182">
        <f t="shared" si="5"/>
        <v>0</v>
      </c>
      <c r="F58" s="182">
        <f t="shared" si="5"/>
        <v>0</v>
      </c>
      <c r="G58" s="182">
        <f t="shared" si="5"/>
        <v>0</v>
      </c>
      <c r="H58" s="182">
        <f t="shared" si="5"/>
        <v>0</v>
      </c>
      <c r="I58" s="182">
        <f t="shared" si="5"/>
        <v>0</v>
      </c>
      <c r="J58" s="182">
        <f t="shared" si="5"/>
        <v>0</v>
      </c>
      <c r="K58" s="182">
        <f t="shared" si="5"/>
        <v>0</v>
      </c>
      <c r="L58" s="182">
        <f t="shared" si="5"/>
        <v>0</v>
      </c>
      <c r="M58" s="182">
        <f t="shared" si="5"/>
        <v>0</v>
      </c>
      <c r="N58" s="182">
        <f t="shared" si="5"/>
        <v>0</v>
      </c>
      <c r="O58" s="182">
        <f t="shared" si="5"/>
        <v>0</v>
      </c>
      <c r="P58" s="182">
        <f t="shared" si="5"/>
        <v>0</v>
      </c>
      <c r="Q58" s="182">
        <f t="shared" si="5"/>
        <v>0</v>
      </c>
      <c r="R58" s="182">
        <f t="shared" si="5"/>
        <v>0</v>
      </c>
      <c r="S58" s="182">
        <f t="shared" si="5"/>
        <v>0</v>
      </c>
      <c r="T58" s="182">
        <f t="shared" si="5"/>
        <v>0</v>
      </c>
      <c r="U58" s="182">
        <f t="shared" si="5"/>
        <v>0</v>
      </c>
      <c r="V58" s="182">
        <f t="shared" si="5"/>
        <v>0</v>
      </c>
      <c r="W58" s="182">
        <f t="shared" si="5"/>
        <v>0</v>
      </c>
      <c r="X58" s="182">
        <f t="shared" si="5"/>
        <v>0</v>
      </c>
      <c r="Y58" s="182">
        <f t="shared" si="5"/>
        <v>0</v>
      </c>
      <c r="Z58" s="182">
        <f t="shared" si="5"/>
        <v>0</v>
      </c>
      <c r="AA58" s="182">
        <f t="shared" si="5"/>
        <v>0</v>
      </c>
      <c r="AB58" s="182">
        <f t="shared" si="5"/>
        <v>0</v>
      </c>
      <c r="AC58" s="182">
        <f t="shared" si="5"/>
        <v>0</v>
      </c>
      <c r="AD58" s="182">
        <f t="shared" si="5"/>
        <v>0</v>
      </c>
      <c r="AE58" s="182">
        <f t="shared" si="5"/>
        <v>0</v>
      </c>
      <c r="AF58" s="182">
        <f t="shared" si="5"/>
        <v>0</v>
      </c>
      <c r="AG58" s="182">
        <f t="shared" si="5"/>
        <v>0</v>
      </c>
      <c r="AH58" s="182">
        <f t="shared" si="5"/>
        <v>0</v>
      </c>
      <c r="AI58" s="416"/>
      <c r="AJ58" s="406"/>
      <c r="AK58" s="406"/>
    </row>
    <row r="59" spans="1:37" ht="24.6" x14ac:dyDescent="0.25">
      <c r="A59" s="23"/>
      <c r="B59" s="183"/>
      <c r="C59" s="184"/>
      <c r="D59" s="185" t="s">
        <v>124</v>
      </c>
      <c r="E59" s="185" t="s">
        <v>125</v>
      </c>
      <c r="F59" s="185" t="s">
        <v>126</v>
      </c>
      <c r="G59" s="185" t="s">
        <v>127</v>
      </c>
      <c r="H59" s="185" t="s">
        <v>128</v>
      </c>
      <c r="I59" s="186"/>
      <c r="J59" s="186"/>
      <c r="K59" s="186"/>
      <c r="L59" s="180"/>
      <c r="M59" s="180"/>
      <c r="N59" s="180"/>
      <c r="O59" s="180"/>
      <c r="P59" s="180"/>
      <c r="Q59" s="180"/>
      <c r="R59" s="180"/>
      <c r="S59" s="180"/>
      <c r="T59" s="180"/>
      <c r="U59" s="180"/>
      <c r="V59" s="180"/>
      <c r="W59" s="180"/>
      <c r="X59" s="180"/>
      <c r="Y59" s="180"/>
      <c r="Z59" s="180"/>
      <c r="AA59" s="180"/>
      <c r="AB59" s="180"/>
      <c r="AC59" s="180"/>
      <c r="AD59" s="180"/>
      <c r="AE59" s="180"/>
      <c r="AF59" s="180"/>
      <c r="AG59" s="180"/>
      <c r="AH59" s="180"/>
      <c r="AI59" s="180"/>
      <c r="AJ59" s="20"/>
      <c r="AK59" s="20"/>
    </row>
    <row r="60" spans="1:37" ht="22.5" customHeight="1" x14ac:dyDescent="0.25">
      <c r="A60" s="11"/>
      <c r="B60" s="11"/>
      <c r="C60" s="11"/>
      <c r="D60" s="180">
        <f>COUNTIF(D9:AH9,"จ.")</f>
        <v>0</v>
      </c>
      <c r="E60" s="180">
        <f>COUNTIF(D9:AH9,"อ.")</f>
        <v>0</v>
      </c>
      <c r="F60" s="180">
        <f>COUNTIF(D9:AH9,"พ.")</f>
        <v>0</v>
      </c>
      <c r="G60" s="180">
        <f>COUNTIF(D9:AH9,"พฤ.")</f>
        <v>0</v>
      </c>
      <c r="H60" s="180">
        <f>COUNTIF(D9:AH9,"ศ.")</f>
        <v>0</v>
      </c>
      <c r="I60" s="187">
        <f>SUM(D60:H60)</f>
        <v>0</v>
      </c>
      <c r="J60" s="180"/>
      <c r="K60" s="180"/>
      <c r="L60" s="180"/>
      <c r="M60" s="180"/>
      <c r="N60" s="180"/>
      <c r="O60" s="180"/>
      <c r="P60" s="180"/>
      <c r="Q60" s="180"/>
      <c r="R60" s="180"/>
      <c r="S60" s="180"/>
      <c r="T60" s="180"/>
      <c r="U60" s="180"/>
      <c r="V60" s="180"/>
      <c r="W60" s="180"/>
      <c r="X60" s="180"/>
      <c r="Y60" s="180"/>
      <c r="Z60" s="180"/>
      <c r="AA60" s="180"/>
      <c r="AB60" s="180"/>
      <c r="AC60" s="180"/>
      <c r="AD60" s="180"/>
      <c r="AE60" s="417"/>
      <c r="AF60" s="417"/>
      <c r="AG60" s="417"/>
      <c r="AH60" s="417"/>
      <c r="AI60" s="417"/>
      <c r="AJ60" s="417"/>
      <c r="AK60" s="417"/>
    </row>
    <row r="61" spans="1:37" ht="22.5" customHeight="1" x14ac:dyDescent="0.25">
      <c r="A61" s="11"/>
      <c r="B61" s="11"/>
      <c r="C61" s="11"/>
      <c r="D61" s="180"/>
      <c r="E61" s="180"/>
      <c r="F61" s="180"/>
      <c r="G61" s="180"/>
      <c r="H61" s="180"/>
      <c r="I61" s="180"/>
      <c r="J61" s="180"/>
      <c r="K61" s="180"/>
      <c r="L61" s="180"/>
      <c r="M61" s="180"/>
      <c r="N61" s="180"/>
      <c r="O61" s="180"/>
      <c r="P61" s="180"/>
      <c r="Q61" s="180"/>
      <c r="R61" s="180"/>
      <c r="S61" s="180"/>
      <c r="T61" s="180"/>
      <c r="U61" s="180"/>
      <c r="V61" s="180"/>
      <c r="W61" s="180"/>
      <c r="X61" s="180"/>
      <c r="Y61" s="180"/>
      <c r="Z61" s="180"/>
      <c r="AA61" s="180"/>
      <c r="AB61" s="180"/>
      <c r="AC61" s="180"/>
      <c r="AD61" s="180"/>
      <c r="AE61" s="406"/>
      <c r="AF61" s="406"/>
      <c r="AG61" s="406"/>
      <c r="AH61" s="406"/>
      <c r="AI61" s="406"/>
      <c r="AJ61" s="406"/>
      <c r="AK61" s="406"/>
    </row>
    <row r="62" spans="1:37" ht="22.5" customHeight="1" x14ac:dyDescent="0.25">
      <c r="A62" s="11"/>
      <c r="B62" s="11"/>
      <c r="C62" s="11"/>
      <c r="D62" s="180"/>
      <c r="E62" s="180"/>
      <c r="F62" s="180"/>
      <c r="G62" s="180"/>
      <c r="H62" s="180"/>
      <c r="I62" s="180"/>
      <c r="J62" s="180"/>
      <c r="K62" s="180"/>
      <c r="L62" s="180"/>
      <c r="M62" s="180"/>
      <c r="N62" s="180"/>
      <c r="O62" s="180"/>
      <c r="P62" s="180"/>
      <c r="Q62" s="180"/>
      <c r="R62" s="180"/>
      <c r="S62" s="180"/>
      <c r="T62" s="180"/>
      <c r="U62" s="180"/>
      <c r="V62" s="180"/>
      <c r="W62" s="180"/>
      <c r="X62" s="180"/>
      <c r="Y62" s="180"/>
      <c r="Z62" s="180"/>
      <c r="AA62" s="180"/>
      <c r="AB62" s="180"/>
      <c r="AC62" s="180"/>
      <c r="AD62" s="180"/>
      <c r="AE62" s="406"/>
      <c r="AF62" s="406"/>
      <c r="AG62" s="406"/>
      <c r="AH62" s="406"/>
      <c r="AI62" s="406"/>
      <c r="AJ62" s="406"/>
      <c r="AK62" s="406"/>
    </row>
    <row r="63" spans="1:37" ht="27" x14ac:dyDescent="0.25">
      <c r="A63" s="188"/>
      <c r="B63" s="188"/>
      <c r="C63" s="188"/>
    </row>
    <row r="64" spans="1:37" ht="27" x14ac:dyDescent="0.25">
      <c r="A64" s="188"/>
      <c r="B64" s="188"/>
      <c r="C64" s="188"/>
    </row>
    <row r="65" spans="1:3" ht="27" x14ac:dyDescent="0.25">
      <c r="A65" s="188"/>
      <c r="B65" s="188"/>
      <c r="C65" s="188"/>
    </row>
    <row r="66" spans="1:3" ht="27" x14ac:dyDescent="0.25">
      <c r="A66" s="188"/>
      <c r="B66" s="188"/>
      <c r="C66" s="188"/>
    </row>
    <row r="67" spans="1:3" ht="27" x14ac:dyDescent="0.25">
      <c r="A67" s="188"/>
      <c r="B67" s="188"/>
      <c r="C67" s="188"/>
    </row>
    <row r="68" spans="1:3" ht="27" x14ac:dyDescent="0.25">
      <c r="A68" s="188"/>
      <c r="B68" s="188"/>
      <c r="C68" s="188"/>
    </row>
    <row r="69" spans="1:3" ht="27" x14ac:dyDescent="0.25">
      <c r="A69" s="188"/>
      <c r="B69" s="188"/>
      <c r="C69" s="188"/>
    </row>
    <row r="70" spans="1:3" ht="27" x14ac:dyDescent="0.25">
      <c r="A70" s="188"/>
      <c r="B70" s="188"/>
      <c r="C70" s="188"/>
    </row>
    <row r="71" spans="1:3" ht="27" x14ac:dyDescent="0.25">
      <c r="A71" s="188"/>
      <c r="B71" s="188"/>
      <c r="C71" s="188"/>
    </row>
    <row r="72" spans="1:3" ht="27" x14ac:dyDescent="0.25">
      <c r="A72" s="188"/>
      <c r="B72" s="188"/>
      <c r="C72" s="188"/>
    </row>
  </sheetData>
  <sheetProtection algorithmName="SHA-512" hashValue="WimklwdreCupvF4ENQDgSRTbQFkERrLxclIYwniFgzxMehvzn4Is+lsx2jjU0O0Em+T67frweT4/yiD6R8rb9Q==" saltValue="2nOlpSWfh5qFmoLZxgYmpA==" spinCount="100000" sheet="1" objects="1" scenarios="1"/>
  <dataConsolidate/>
  <mergeCells count="23">
    <mergeCell ref="T1:AK1"/>
    <mergeCell ref="T2:AK2"/>
    <mergeCell ref="T3:AK3"/>
    <mergeCell ref="D5:S7"/>
    <mergeCell ref="T5:AK7"/>
    <mergeCell ref="AC4:AK4"/>
    <mergeCell ref="T4:AB4"/>
    <mergeCell ref="A1:S1"/>
    <mergeCell ref="A2:S2"/>
    <mergeCell ref="A3:S3"/>
    <mergeCell ref="A4:F4"/>
    <mergeCell ref="G4:S4"/>
    <mergeCell ref="AE62:AK62"/>
    <mergeCell ref="AJ8:AJ9"/>
    <mergeCell ref="AK8:AK9"/>
    <mergeCell ref="A56:B58"/>
    <mergeCell ref="AI56:AK58"/>
    <mergeCell ref="AE60:AK60"/>
    <mergeCell ref="AE61:AK61"/>
    <mergeCell ref="A5:A9"/>
    <mergeCell ref="B5:B9"/>
    <mergeCell ref="C5:C9"/>
    <mergeCell ref="AI8:AI9"/>
  </mergeCells>
  <conditionalFormatting sqref="D10:AH15 D16:H16 J16:AH16 D17:AH55">
    <cfRule type="containsText" dxfId="41" priority="1" operator="containsText" text="ลา">
      <formula>NOT(ISERROR(SEARCH("ลา",D10)))</formula>
    </cfRule>
    <cfRule type="containsText" dxfId="40" priority="2" operator="containsText" text="ขาด">
      <formula>NOT(ISERROR(SEARCH("ขาด",D10)))</formula>
    </cfRule>
    <cfRule type="containsText" dxfId="39" priority="3" operator="containsText" text="มา">
      <formula>NOT(ISERROR(SEARCH("มา",D10)))</formula>
    </cfRule>
  </conditionalFormatting>
  <dataValidations count="2">
    <dataValidation type="list" allowBlank="1" showInputMessage="1" showErrorMessage="1" sqref="D10:H55 J10:AH55 I10:I15 I17:I55" xr:uid="{00000000-0002-0000-0500-000000000000}">
      <formula1>"ขาด,ลา,มา"</formula1>
    </dataValidation>
    <dataValidation type="list" allowBlank="1" showInputMessage="1" showErrorMessage="1" sqref="D9:AH9" xr:uid="{00000000-0002-0000-0500-000001000000}">
      <formula1>"จ.,อ.,พ.,พฤ.,ศ."</formula1>
    </dataValidation>
  </dataValidations>
  <pageMargins left="0.9055118110236221" right="0.70866141732283472" top="0.74803149606299213" bottom="0.74803149606299213" header="0.31496062992125984" footer="0.31496062992125984"/>
  <pageSetup paperSize="5" scale="7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K72"/>
  <sheetViews>
    <sheetView showZeros="0" view="pageBreakPreview" zoomScaleNormal="100" zoomScaleSheetLayoutView="10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H14" sqref="H14"/>
    </sheetView>
  </sheetViews>
  <sheetFormatPr defaultColWidth="9" defaultRowHeight="21" x14ac:dyDescent="0.25"/>
  <cols>
    <col min="1" max="1" width="4.69921875" style="167" customWidth="1"/>
    <col min="2" max="2" width="10" style="167" customWidth="1"/>
    <col min="3" max="3" width="25.69921875" style="167" customWidth="1"/>
    <col min="4" max="33" width="4" style="189" customWidth="1"/>
    <col min="34" max="34" width="4.69921875" style="189" customWidth="1"/>
    <col min="35" max="36" width="4.69921875" style="190" customWidth="1"/>
    <col min="37" max="16384" width="9" style="167"/>
  </cols>
  <sheetData>
    <row r="1" spans="1:37" ht="30" x14ac:dyDescent="0.25">
      <c r="A1" s="445" t="s">
        <v>3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  <c r="P1" s="445"/>
      <c r="Q1" s="445"/>
      <c r="R1" s="445"/>
      <c r="S1" s="445"/>
      <c r="T1" s="445"/>
      <c r="U1" s="445"/>
      <c r="V1" s="445"/>
      <c r="W1" s="445"/>
      <c r="X1" s="445"/>
      <c r="Y1" s="445"/>
      <c r="Z1" s="445"/>
      <c r="AA1" s="445"/>
      <c r="AB1" s="445"/>
      <c r="AC1" s="445"/>
      <c r="AD1" s="445"/>
      <c r="AE1" s="445"/>
      <c r="AF1" s="445"/>
      <c r="AG1" s="445"/>
      <c r="AH1" s="445"/>
      <c r="AI1" s="445"/>
      <c r="AJ1" s="445"/>
      <c r="AK1" s="166"/>
    </row>
    <row r="2" spans="1:37" ht="24.6" x14ac:dyDescent="0.25">
      <c r="A2" s="430" t="s">
        <v>5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  <c r="R2" s="430"/>
      <c r="S2" s="430"/>
      <c r="T2" s="430"/>
      <c r="U2" s="430"/>
      <c r="V2" s="430"/>
      <c r="W2" s="430"/>
      <c r="X2" s="430"/>
      <c r="Y2" s="430"/>
      <c r="Z2" s="430"/>
      <c r="AA2" s="430"/>
      <c r="AB2" s="430"/>
      <c r="AC2" s="430"/>
      <c r="AD2" s="430"/>
      <c r="AE2" s="430"/>
      <c r="AF2" s="430"/>
      <c r="AG2" s="430"/>
      <c r="AH2" s="430"/>
      <c r="AI2" s="430"/>
      <c r="AJ2" s="430"/>
      <c r="AK2" s="168"/>
    </row>
    <row r="3" spans="1:37" ht="24.6" x14ac:dyDescent="0.25">
      <c r="A3" s="430" t="str">
        <f>"แบบบันทึกการเข้าเรียนกลุ่มสาระการเรียนรู้"&amp;" "&amp;ข้อมูลพื้นฐาน!B7&amp;"  รหัสรายวิชา "&amp;ข้อมูลพื้นฐาน!B8&amp;" รายวิชา "&amp;ข้อมูลพื้นฐาน!B9&amp;"   "&amp;ข้อมูลพื้นฐาน!B5</f>
        <v xml:space="preserve">แบบบันทึกการเข้าเรียนกลุ่มสาระการเรียนรู้   รหัสรายวิชา  รายวิชา    ปีการศึกษา </v>
      </c>
      <c r="B3" s="430"/>
      <c r="C3" s="430"/>
      <c r="D3" s="430"/>
      <c r="E3" s="430"/>
      <c r="F3" s="430"/>
      <c r="G3" s="430"/>
      <c r="H3" s="430"/>
      <c r="I3" s="430"/>
      <c r="J3" s="430"/>
      <c r="K3" s="430"/>
      <c r="L3" s="430"/>
      <c r="M3" s="430"/>
      <c r="N3" s="430"/>
      <c r="O3" s="430"/>
      <c r="P3" s="430"/>
      <c r="Q3" s="430"/>
      <c r="R3" s="430"/>
      <c r="S3" s="430"/>
      <c r="T3" s="430"/>
      <c r="U3" s="430"/>
      <c r="V3" s="430"/>
      <c r="W3" s="430"/>
      <c r="X3" s="430"/>
      <c r="Y3" s="430"/>
      <c r="Z3" s="430"/>
      <c r="AA3" s="430"/>
      <c r="AB3" s="430"/>
      <c r="AC3" s="430"/>
      <c r="AD3" s="430"/>
      <c r="AE3" s="430"/>
      <c r="AF3" s="430"/>
      <c r="AG3" s="430"/>
      <c r="AH3" s="430"/>
      <c r="AI3" s="430"/>
      <c r="AJ3" s="430"/>
      <c r="AK3" s="168"/>
    </row>
    <row r="4" spans="1:37" ht="24.6" x14ac:dyDescent="0.25">
      <c r="A4" s="441" t="str">
        <f>ข้อมูลพื้นฐาน!B6&amp;"  "</f>
        <v xml:space="preserve">ชั้นประถมศึกษาปีที่   </v>
      </c>
      <c r="B4" s="441"/>
      <c r="C4" s="441"/>
      <c r="D4" s="441"/>
      <c r="E4" s="441"/>
      <c r="F4" s="441"/>
      <c r="G4" s="442" t="str">
        <f>"  ครูผู้สอน "&amp;ข้อมูลพื้นฐาน!B11</f>
        <v xml:space="preserve">  ครูผู้สอน </v>
      </c>
      <c r="H4" s="442"/>
      <c r="I4" s="442"/>
      <c r="J4" s="442"/>
      <c r="K4" s="442"/>
      <c r="L4" s="442"/>
      <c r="M4" s="442"/>
      <c r="N4" s="442"/>
      <c r="O4" s="442"/>
      <c r="P4" s="442"/>
      <c r="Q4" s="442"/>
      <c r="R4" s="442"/>
      <c r="S4" s="442"/>
      <c r="T4" s="441"/>
      <c r="U4" s="441"/>
      <c r="V4" s="441"/>
      <c r="W4" s="441"/>
      <c r="X4" s="441"/>
      <c r="Y4" s="441"/>
      <c r="Z4" s="441"/>
      <c r="AA4" s="441"/>
      <c r="AB4" s="441"/>
      <c r="AC4" s="446"/>
      <c r="AD4" s="446"/>
      <c r="AE4" s="446"/>
      <c r="AF4" s="446"/>
      <c r="AG4" s="446"/>
      <c r="AH4" s="446"/>
      <c r="AI4" s="446"/>
      <c r="AJ4" s="446"/>
      <c r="AK4" s="199"/>
    </row>
    <row r="5" spans="1:37" ht="14.25" customHeight="1" x14ac:dyDescent="0.25">
      <c r="A5" s="418" t="s">
        <v>44</v>
      </c>
      <c r="B5" s="421" t="s">
        <v>47</v>
      </c>
      <c r="C5" s="424" t="s">
        <v>49</v>
      </c>
      <c r="D5" s="431" t="s">
        <v>111</v>
      </c>
      <c r="E5" s="432"/>
      <c r="F5" s="432"/>
      <c r="G5" s="432"/>
      <c r="H5" s="432"/>
      <c r="I5" s="432"/>
      <c r="J5" s="432"/>
      <c r="K5" s="432"/>
      <c r="L5" s="432"/>
      <c r="M5" s="432"/>
      <c r="N5" s="432"/>
      <c r="O5" s="432"/>
      <c r="P5" s="432"/>
      <c r="Q5" s="432"/>
      <c r="R5" s="432"/>
      <c r="S5" s="432"/>
      <c r="T5" s="431" t="s">
        <v>111</v>
      </c>
      <c r="U5" s="432"/>
      <c r="V5" s="432"/>
      <c r="W5" s="432"/>
      <c r="X5" s="432"/>
      <c r="Y5" s="432"/>
      <c r="Z5" s="432"/>
      <c r="AA5" s="432"/>
      <c r="AB5" s="432"/>
      <c r="AC5" s="432"/>
      <c r="AD5" s="432"/>
      <c r="AE5" s="432"/>
      <c r="AF5" s="432"/>
      <c r="AG5" s="432"/>
      <c r="AH5" s="432"/>
      <c r="AI5" s="432"/>
      <c r="AJ5" s="437"/>
    </row>
    <row r="6" spans="1:37" ht="14.25" customHeight="1" x14ac:dyDescent="0.25">
      <c r="A6" s="419"/>
      <c r="B6" s="422"/>
      <c r="C6" s="425"/>
      <c r="D6" s="433"/>
      <c r="E6" s="434"/>
      <c r="F6" s="434"/>
      <c r="G6" s="434"/>
      <c r="H6" s="434"/>
      <c r="I6" s="434"/>
      <c r="J6" s="434"/>
      <c r="K6" s="434"/>
      <c r="L6" s="434"/>
      <c r="M6" s="434"/>
      <c r="N6" s="434"/>
      <c r="O6" s="434"/>
      <c r="P6" s="434"/>
      <c r="Q6" s="434"/>
      <c r="R6" s="434"/>
      <c r="S6" s="434"/>
      <c r="T6" s="433"/>
      <c r="U6" s="434"/>
      <c r="V6" s="434"/>
      <c r="W6" s="434"/>
      <c r="X6" s="434"/>
      <c r="Y6" s="434"/>
      <c r="Z6" s="434"/>
      <c r="AA6" s="434"/>
      <c r="AB6" s="434"/>
      <c r="AC6" s="434"/>
      <c r="AD6" s="434"/>
      <c r="AE6" s="434"/>
      <c r="AF6" s="434"/>
      <c r="AG6" s="434"/>
      <c r="AH6" s="434"/>
      <c r="AI6" s="434"/>
      <c r="AJ6" s="438"/>
    </row>
    <row r="7" spans="1:37" ht="18.75" customHeight="1" x14ac:dyDescent="0.25">
      <c r="A7" s="419"/>
      <c r="B7" s="422"/>
      <c r="C7" s="425"/>
      <c r="D7" s="435"/>
      <c r="E7" s="436"/>
      <c r="F7" s="436"/>
      <c r="G7" s="436"/>
      <c r="H7" s="436"/>
      <c r="I7" s="436"/>
      <c r="J7" s="436"/>
      <c r="K7" s="436"/>
      <c r="L7" s="436"/>
      <c r="M7" s="436"/>
      <c r="N7" s="436"/>
      <c r="O7" s="436"/>
      <c r="P7" s="436"/>
      <c r="Q7" s="436"/>
      <c r="R7" s="436"/>
      <c r="S7" s="436"/>
      <c r="T7" s="435"/>
      <c r="U7" s="436"/>
      <c r="V7" s="436"/>
      <c r="W7" s="436"/>
      <c r="X7" s="436"/>
      <c r="Y7" s="436"/>
      <c r="Z7" s="436"/>
      <c r="AA7" s="436"/>
      <c r="AB7" s="436"/>
      <c r="AC7" s="436"/>
      <c r="AD7" s="436"/>
      <c r="AE7" s="436"/>
      <c r="AF7" s="436"/>
      <c r="AG7" s="436"/>
      <c r="AH7" s="436"/>
      <c r="AI7" s="436"/>
      <c r="AJ7" s="439"/>
    </row>
    <row r="8" spans="1:37" ht="18.75" customHeight="1" x14ac:dyDescent="0.25">
      <c r="A8" s="419"/>
      <c r="B8" s="422"/>
      <c r="C8" s="425"/>
      <c r="D8" s="91">
        <v>1</v>
      </c>
      <c r="E8" s="91">
        <v>2</v>
      </c>
      <c r="F8" s="91">
        <v>3</v>
      </c>
      <c r="G8" s="91">
        <v>4</v>
      </c>
      <c r="H8" s="91">
        <v>5</v>
      </c>
      <c r="I8" s="91">
        <v>6</v>
      </c>
      <c r="J8" s="91">
        <v>7</v>
      </c>
      <c r="K8" s="91">
        <v>8</v>
      </c>
      <c r="L8" s="91">
        <v>9</v>
      </c>
      <c r="M8" s="91">
        <v>10</v>
      </c>
      <c r="N8" s="91">
        <v>11</v>
      </c>
      <c r="O8" s="91">
        <v>12</v>
      </c>
      <c r="P8" s="91">
        <v>13</v>
      </c>
      <c r="Q8" s="91">
        <v>14</v>
      </c>
      <c r="R8" s="91">
        <v>15</v>
      </c>
      <c r="S8" s="91">
        <v>16</v>
      </c>
      <c r="T8" s="91">
        <v>17</v>
      </c>
      <c r="U8" s="91">
        <v>18</v>
      </c>
      <c r="V8" s="91">
        <v>19</v>
      </c>
      <c r="W8" s="91">
        <v>20</v>
      </c>
      <c r="X8" s="91">
        <v>21</v>
      </c>
      <c r="Y8" s="91">
        <v>22</v>
      </c>
      <c r="Z8" s="91">
        <v>23</v>
      </c>
      <c r="AA8" s="91">
        <v>24</v>
      </c>
      <c r="AB8" s="91">
        <v>25</v>
      </c>
      <c r="AC8" s="91">
        <v>26</v>
      </c>
      <c r="AD8" s="91">
        <v>27</v>
      </c>
      <c r="AE8" s="91">
        <v>28</v>
      </c>
      <c r="AF8" s="91">
        <v>29</v>
      </c>
      <c r="AG8" s="91">
        <v>30</v>
      </c>
      <c r="AH8" s="427" t="s">
        <v>106</v>
      </c>
      <c r="AI8" s="407" t="s">
        <v>107</v>
      </c>
      <c r="AJ8" s="409" t="s">
        <v>105</v>
      </c>
    </row>
    <row r="9" spans="1:37" ht="18.75" customHeight="1" x14ac:dyDescent="0.25">
      <c r="A9" s="420"/>
      <c r="B9" s="423"/>
      <c r="C9" s="426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E9" s="170"/>
      <c r="AF9" s="170"/>
      <c r="AG9" s="170"/>
      <c r="AH9" s="428"/>
      <c r="AI9" s="408"/>
      <c r="AJ9" s="410"/>
    </row>
    <row r="10" spans="1:37" ht="16.5" customHeight="1" x14ac:dyDescent="0.25">
      <c r="A10" s="86">
        <f>ปพ.5!A7</f>
        <v>0</v>
      </c>
      <c r="B10" s="87">
        <f>ปพ.5!B7</f>
        <v>0</v>
      </c>
      <c r="C10" s="171">
        <f>ปพ.5!D7</f>
        <v>0</v>
      </c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V10" s="172"/>
      <c r="W10" s="172"/>
      <c r="X10" s="172"/>
      <c r="Y10" s="172"/>
      <c r="Z10" s="172"/>
      <c r="AA10" s="172"/>
      <c r="AB10" s="172"/>
      <c r="AC10" s="172"/>
      <c r="AD10" s="172"/>
      <c r="AE10" s="172"/>
      <c r="AF10" s="172"/>
      <c r="AG10" s="172"/>
      <c r="AH10" s="173">
        <f t="shared" ref="AH10:AH55" si="0">COUNTIF(D10:AG10,"ขาด")</f>
        <v>0</v>
      </c>
      <c r="AI10" s="174">
        <f t="shared" ref="AI10:AI55" si="1">COUNTIF(D10:AG10,"ลา")</f>
        <v>0</v>
      </c>
      <c r="AJ10" s="175">
        <f t="shared" ref="AJ10:AJ55" si="2">COUNTIF(D10:AG10,"มา")</f>
        <v>0</v>
      </c>
    </row>
    <row r="11" spans="1:37" ht="16.5" customHeight="1" x14ac:dyDescent="0.25">
      <c r="A11" s="86">
        <f>ปพ.5!A8</f>
        <v>0</v>
      </c>
      <c r="B11" s="87">
        <f>ปพ.5!B8</f>
        <v>0</v>
      </c>
      <c r="C11" s="171">
        <f>ปพ.5!D8</f>
        <v>0</v>
      </c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3">
        <f t="shared" si="0"/>
        <v>0</v>
      </c>
      <c r="AI11" s="174">
        <f t="shared" si="1"/>
        <v>0</v>
      </c>
      <c r="AJ11" s="175">
        <f t="shared" si="2"/>
        <v>0</v>
      </c>
    </row>
    <row r="12" spans="1:37" ht="16.5" customHeight="1" x14ac:dyDescent="0.25">
      <c r="A12" s="86">
        <f>ปพ.5!A9</f>
        <v>0</v>
      </c>
      <c r="B12" s="87">
        <f>ปพ.5!B9</f>
        <v>0</v>
      </c>
      <c r="C12" s="171">
        <f>ปพ.5!D9</f>
        <v>0</v>
      </c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  <c r="AA12" s="172"/>
      <c r="AB12" s="172"/>
      <c r="AC12" s="172"/>
      <c r="AD12" s="172"/>
      <c r="AE12" s="172"/>
      <c r="AF12" s="172"/>
      <c r="AG12" s="172"/>
      <c r="AH12" s="173">
        <f t="shared" si="0"/>
        <v>0</v>
      </c>
      <c r="AI12" s="174">
        <f t="shared" si="1"/>
        <v>0</v>
      </c>
      <c r="AJ12" s="175">
        <f t="shared" si="2"/>
        <v>0</v>
      </c>
    </row>
    <row r="13" spans="1:37" ht="16.5" customHeight="1" x14ac:dyDescent="0.25">
      <c r="A13" s="86">
        <f>ปพ.5!A10</f>
        <v>0</v>
      </c>
      <c r="B13" s="87">
        <f>ปพ.5!B10</f>
        <v>0</v>
      </c>
      <c r="C13" s="171">
        <f>ปพ.5!D10</f>
        <v>0</v>
      </c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2"/>
      <c r="AH13" s="173">
        <f t="shared" si="0"/>
        <v>0</v>
      </c>
      <c r="AI13" s="174">
        <f t="shared" si="1"/>
        <v>0</v>
      </c>
      <c r="AJ13" s="175">
        <f t="shared" si="2"/>
        <v>0</v>
      </c>
    </row>
    <row r="14" spans="1:37" ht="16.5" customHeight="1" x14ac:dyDescent="0.25">
      <c r="A14" s="86">
        <f>ปพ.5!A11</f>
        <v>0</v>
      </c>
      <c r="B14" s="87">
        <f>ปพ.5!B11</f>
        <v>0</v>
      </c>
      <c r="C14" s="171">
        <f>ปพ.5!D11</f>
        <v>0</v>
      </c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3">
        <f t="shared" si="0"/>
        <v>0</v>
      </c>
      <c r="AI14" s="174">
        <f t="shared" si="1"/>
        <v>0</v>
      </c>
      <c r="AJ14" s="175">
        <f t="shared" si="2"/>
        <v>0</v>
      </c>
    </row>
    <row r="15" spans="1:37" ht="16.5" customHeight="1" x14ac:dyDescent="0.25">
      <c r="A15" s="86">
        <f>ปพ.5!A12</f>
        <v>0</v>
      </c>
      <c r="B15" s="87">
        <f>ปพ.5!B12</f>
        <v>0</v>
      </c>
      <c r="C15" s="171">
        <f>ปพ.5!D12</f>
        <v>0</v>
      </c>
      <c r="D15" s="172"/>
      <c r="E15" s="172"/>
      <c r="F15" s="172"/>
      <c r="G15" s="172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2"/>
      <c r="U15" s="172"/>
      <c r="V15" s="172"/>
      <c r="W15" s="172"/>
      <c r="X15" s="172"/>
      <c r="Y15" s="172"/>
      <c r="Z15" s="172"/>
      <c r="AA15" s="172"/>
      <c r="AB15" s="172"/>
      <c r="AC15" s="172"/>
      <c r="AD15" s="172"/>
      <c r="AE15" s="172"/>
      <c r="AF15" s="172"/>
      <c r="AG15" s="172"/>
      <c r="AH15" s="173">
        <f t="shared" si="0"/>
        <v>0</v>
      </c>
      <c r="AI15" s="174">
        <f t="shared" si="1"/>
        <v>0</v>
      </c>
      <c r="AJ15" s="175">
        <f t="shared" si="2"/>
        <v>0</v>
      </c>
    </row>
    <row r="16" spans="1:37" ht="16.5" customHeight="1" x14ac:dyDescent="0.25">
      <c r="A16" s="86">
        <f>ปพ.5!A13</f>
        <v>0</v>
      </c>
      <c r="B16" s="87">
        <f>ปพ.5!B13</f>
        <v>0</v>
      </c>
      <c r="C16" s="171">
        <f>ปพ.5!D13</f>
        <v>0</v>
      </c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  <c r="AF16" s="172"/>
      <c r="AG16" s="172"/>
      <c r="AH16" s="173">
        <f t="shared" si="0"/>
        <v>0</v>
      </c>
      <c r="AI16" s="174">
        <f t="shared" si="1"/>
        <v>0</v>
      </c>
      <c r="AJ16" s="175">
        <f t="shared" si="2"/>
        <v>0</v>
      </c>
    </row>
    <row r="17" spans="1:36" ht="16.5" customHeight="1" x14ac:dyDescent="0.25">
      <c r="A17" s="86">
        <f>ปพ.5!A14</f>
        <v>0</v>
      </c>
      <c r="B17" s="87">
        <f>ปพ.5!B14</f>
        <v>0</v>
      </c>
      <c r="C17" s="171">
        <f>ปพ.5!D14</f>
        <v>0</v>
      </c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172"/>
      <c r="AE17" s="172"/>
      <c r="AF17" s="172"/>
      <c r="AG17" s="172"/>
      <c r="AH17" s="173">
        <f t="shared" si="0"/>
        <v>0</v>
      </c>
      <c r="AI17" s="174">
        <f t="shared" si="1"/>
        <v>0</v>
      </c>
      <c r="AJ17" s="175">
        <f t="shared" si="2"/>
        <v>0</v>
      </c>
    </row>
    <row r="18" spans="1:36" ht="16.5" customHeight="1" x14ac:dyDescent="0.25">
      <c r="A18" s="86">
        <f>ปพ.5!A15</f>
        <v>0</v>
      </c>
      <c r="B18" s="87">
        <f>ปพ.5!B15</f>
        <v>0</v>
      </c>
      <c r="C18" s="171">
        <f>ปพ.5!D15</f>
        <v>0</v>
      </c>
      <c r="D18" s="172"/>
      <c r="E18" s="172"/>
      <c r="F18" s="172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2"/>
      <c r="AH18" s="173">
        <f t="shared" si="0"/>
        <v>0</v>
      </c>
      <c r="AI18" s="174">
        <f t="shared" si="1"/>
        <v>0</v>
      </c>
      <c r="AJ18" s="175">
        <f t="shared" si="2"/>
        <v>0</v>
      </c>
    </row>
    <row r="19" spans="1:36" ht="16.5" customHeight="1" x14ac:dyDescent="0.25">
      <c r="A19" s="86">
        <f>ปพ.5!A16</f>
        <v>0</v>
      </c>
      <c r="B19" s="87">
        <f>ปพ.5!B16</f>
        <v>0</v>
      </c>
      <c r="C19" s="171">
        <f>ปพ.5!D16</f>
        <v>0</v>
      </c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3">
        <f t="shared" si="0"/>
        <v>0</v>
      </c>
      <c r="AI19" s="174">
        <f t="shared" si="1"/>
        <v>0</v>
      </c>
      <c r="AJ19" s="175">
        <f t="shared" si="2"/>
        <v>0</v>
      </c>
    </row>
    <row r="20" spans="1:36" ht="16.5" customHeight="1" x14ac:dyDescent="0.25">
      <c r="A20" s="86">
        <f>ปพ.5!A17</f>
        <v>0</v>
      </c>
      <c r="B20" s="87">
        <f>ปพ.5!B17</f>
        <v>0</v>
      </c>
      <c r="C20" s="171">
        <f>ปพ.5!D17</f>
        <v>0</v>
      </c>
      <c r="D20" s="172"/>
      <c r="E20" s="172"/>
      <c r="F20" s="172"/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172"/>
      <c r="AA20" s="172"/>
      <c r="AB20" s="172"/>
      <c r="AC20" s="172"/>
      <c r="AD20" s="172"/>
      <c r="AE20" s="172"/>
      <c r="AF20" s="172"/>
      <c r="AG20" s="172"/>
      <c r="AH20" s="173">
        <f t="shared" si="0"/>
        <v>0</v>
      </c>
      <c r="AI20" s="174">
        <f t="shared" si="1"/>
        <v>0</v>
      </c>
      <c r="AJ20" s="175">
        <f t="shared" si="2"/>
        <v>0</v>
      </c>
    </row>
    <row r="21" spans="1:36" ht="16.5" customHeight="1" x14ac:dyDescent="0.25">
      <c r="A21" s="86">
        <f>ปพ.5!A18</f>
        <v>0</v>
      </c>
      <c r="B21" s="87">
        <f>ปพ.5!B18</f>
        <v>0</v>
      </c>
      <c r="C21" s="171">
        <f>ปพ.5!D18</f>
        <v>0</v>
      </c>
      <c r="D21" s="172"/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2"/>
      <c r="U21" s="172"/>
      <c r="V21" s="172"/>
      <c r="W21" s="172"/>
      <c r="X21" s="172"/>
      <c r="Y21" s="172"/>
      <c r="Z21" s="172"/>
      <c r="AA21" s="172"/>
      <c r="AB21" s="172"/>
      <c r="AC21" s="172"/>
      <c r="AD21" s="172"/>
      <c r="AE21" s="172"/>
      <c r="AF21" s="172"/>
      <c r="AG21" s="172"/>
      <c r="AH21" s="173">
        <f t="shared" si="0"/>
        <v>0</v>
      </c>
      <c r="AI21" s="174">
        <f t="shared" si="1"/>
        <v>0</v>
      </c>
      <c r="AJ21" s="175">
        <f t="shared" si="2"/>
        <v>0</v>
      </c>
    </row>
    <row r="22" spans="1:36" ht="16.5" customHeight="1" x14ac:dyDescent="0.25">
      <c r="A22" s="86">
        <f>ปพ.5!A19</f>
        <v>0</v>
      </c>
      <c r="B22" s="87">
        <f>ปพ.5!B19</f>
        <v>0</v>
      </c>
      <c r="C22" s="171">
        <f>ปพ.5!D19</f>
        <v>0</v>
      </c>
      <c r="D22" s="172"/>
      <c r="E22" s="172"/>
      <c r="F22" s="172"/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2"/>
      <c r="U22" s="172"/>
      <c r="V22" s="172"/>
      <c r="W22" s="172"/>
      <c r="X22" s="172"/>
      <c r="Y22" s="172"/>
      <c r="Z22" s="172"/>
      <c r="AA22" s="172"/>
      <c r="AB22" s="172"/>
      <c r="AC22" s="172"/>
      <c r="AD22" s="172"/>
      <c r="AE22" s="172"/>
      <c r="AF22" s="172"/>
      <c r="AG22" s="172"/>
      <c r="AH22" s="173">
        <f t="shared" si="0"/>
        <v>0</v>
      </c>
      <c r="AI22" s="174">
        <f t="shared" si="1"/>
        <v>0</v>
      </c>
      <c r="AJ22" s="175">
        <f t="shared" si="2"/>
        <v>0</v>
      </c>
    </row>
    <row r="23" spans="1:36" ht="16.5" customHeight="1" x14ac:dyDescent="0.25">
      <c r="A23" s="86">
        <f>ปพ.5!A20</f>
        <v>0</v>
      </c>
      <c r="B23" s="87">
        <f>ปพ.5!B20</f>
        <v>0</v>
      </c>
      <c r="C23" s="171">
        <f>ปพ.5!D20</f>
        <v>0</v>
      </c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172"/>
      <c r="AH23" s="173">
        <f t="shared" si="0"/>
        <v>0</v>
      </c>
      <c r="AI23" s="174">
        <f t="shared" si="1"/>
        <v>0</v>
      </c>
      <c r="AJ23" s="175">
        <f t="shared" si="2"/>
        <v>0</v>
      </c>
    </row>
    <row r="24" spans="1:36" ht="16.5" customHeight="1" x14ac:dyDescent="0.25">
      <c r="A24" s="86">
        <f>ปพ.5!A21</f>
        <v>0</v>
      </c>
      <c r="B24" s="87">
        <f>ปพ.5!B21</f>
        <v>0</v>
      </c>
      <c r="C24" s="171">
        <f>ปพ.5!D21</f>
        <v>0</v>
      </c>
      <c r="D24" s="172"/>
      <c r="E24" s="172"/>
      <c r="F24" s="172"/>
      <c r="G24" s="172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2"/>
      <c r="U24" s="172"/>
      <c r="V24" s="172"/>
      <c r="W24" s="172"/>
      <c r="X24" s="172"/>
      <c r="Y24" s="172"/>
      <c r="Z24" s="172"/>
      <c r="AA24" s="172"/>
      <c r="AB24" s="172"/>
      <c r="AC24" s="172"/>
      <c r="AD24" s="172"/>
      <c r="AE24" s="172"/>
      <c r="AF24" s="172"/>
      <c r="AG24" s="172"/>
      <c r="AH24" s="173">
        <f t="shared" si="0"/>
        <v>0</v>
      </c>
      <c r="AI24" s="174">
        <f t="shared" si="1"/>
        <v>0</v>
      </c>
      <c r="AJ24" s="175">
        <f t="shared" si="2"/>
        <v>0</v>
      </c>
    </row>
    <row r="25" spans="1:36" ht="16.5" customHeight="1" x14ac:dyDescent="0.25">
      <c r="A25" s="86">
        <f>ปพ.5!A22</f>
        <v>0</v>
      </c>
      <c r="B25" s="87">
        <f>ปพ.5!B22</f>
        <v>0</v>
      </c>
      <c r="C25" s="171">
        <f>ปพ.5!D22</f>
        <v>0</v>
      </c>
      <c r="D25" s="172"/>
      <c r="E25" s="172"/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2"/>
      <c r="U25" s="172"/>
      <c r="V25" s="172"/>
      <c r="W25" s="172"/>
      <c r="X25" s="172"/>
      <c r="Y25" s="172"/>
      <c r="Z25" s="172"/>
      <c r="AA25" s="172"/>
      <c r="AB25" s="172"/>
      <c r="AC25" s="172"/>
      <c r="AD25" s="172"/>
      <c r="AE25" s="172"/>
      <c r="AF25" s="172"/>
      <c r="AG25" s="172"/>
      <c r="AH25" s="173">
        <f t="shared" si="0"/>
        <v>0</v>
      </c>
      <c r="AI25" s="174">
        <f t="shared" si="1"/>
        <v>0</v>
      </c>
      <c r="AJ25" s="175">
        <f t="shared" si="2"/>
        <v>0</v>
      </c>
    </row>
    <row r="26" spans="1:36" ht="16.5" customHeight="1" x14ac:dyDescent="0.25">
      <c r="A26" s="86">
        <f>ปพ.5!A23</f>
        <v>0</v>
      </c>
      <c r="B26" s="87">
        <f>ปพ.5!B23</f>
        <v>0</v>
      </c>
      <c r="C26" s="171">
        <f>ปพ.5!D23</f>
        <v>0</v>
      </c>
      <c r="D26" s="172"/>
      <c r="E26" s="172"/>
      <c r="F26" s="172"/>
      <c r="G26" s="172"/>
      <c r="H26" s="172"/>
      <c r="I26" s="172"/>
      <c r="J26" s="172"/>
      <c r="K26" s="172"/>
      <c r="L26" s="172"/>
      <c r="M26" s="172"/>
      <c r="N26" s="172"/>
      <c r="O26" s="172"/>
      <c r="P26" s="172"/>
      <c r="Q26" s="172"/>
      <c r="R26" s="172"/>
      <c r="S26" s="172"/>
      <c r="T26" s="172"/>
      <c r="U26" s="172"/>
      <c r="V26" s="172"/>
      <c r="W26" s="172"/>
      <c r="X26" s="172"/>
      <c r="Y26" s="172"/>
      <c r="Z26" s="172"/>
      <c r="AA26" s="172"/>
      <c r="AB26" s="172"/>
      <c r="AC26" s="172"/>
      <c r="AD26" s="172"/>
      <c r="AE26" s="172"/>
      <c r="AF26" s="172"/>
      <c r="AG26" s="172"/>
      <c r="AH26" s="173">
        <f t="shared" si="0"/>
        <v>0</v>
      </c>
      <c r="AI26" s="174">
        <f t="shared" si="1"/>
        <v>0</v>
      </c>
      <c r="AJ26" s="175">
        <f t="shared" si="2"/>
        <v>0</v>
      </c>
    </row>
    <row r="27" spans="1:36" ht="16.5" customHeight="1" x14ac:dyDescent="0.25">
      <c r="A27" s="86">
        <f>ปพ.5!A24</f>
        <v>0</v>
      </c>
      <c r="B27" s="87">
        <f>ปพ.5!B24</f>
        <v>0</v>
      </c>
      <c r="C27" s="171">
        <f>ปพ.5!D24</f>
        <v>0</v>
      </c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172"/>
      <c r="AH27" s="173">
        <f t="shared" si="0"/>
        <v>0</v>
      </c>
      <c r="AI27" s="174">
        <f t="shared" si="1"/>
        <v>0</v>
      </c>
      <c r="AJ27" s="175">
        <f t="shared" si="2"/>
        <v>0</v>
      </c>
    </row>
    <row r="28" spans="1:36" ht="16.5" customHeight="1" x14ac:dyDescent="0.25">
      <c r="A28" s="86">
        <f>ปพ.5!A25</f>
        <v>0</v>
      </c>
      <c r="B28" s="87">
        <f>ปพ.5!B25</f>
        <v>0</v>
      </c>
      <c r="C28" s="171">
        <f>ปพ.5!D25</f>
        <v>0</v>
      </c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2"/>
      <c r="AD28" s="172"/>
      <c r="AE28" s="172"/>
      <c r="AF28" s="172"/>
      <c r="AG28" s="172"/>
      <c r="AH28" s="173">
        <f t="shared" si="0"/>
        <v>0</v>
      </c>
      <c r="AI28" s="174">
        <f t="shared" si="1"/>
        <v>0</v>
      </c>
      <c r="AJ28" s="175">
        <f t="shared" si="2"/>
        <v>0</v>
      </c>
    </row>
    <row r="29" spans="1:36" ht="16.5" customHeight="1" x14ac:dyDescent="0.25">
      <c r="A29" s="86">
        <f>ปพ.5!A26</f>
        <v>0</v>
      </c>
      <c r="B29" s="87">
        <f>ปพ.5!B26</f>
        <v>0</v>
      </c>
      <c r="C29" s="171">
        <f>ปพ.5!D26</f>
        <v>0</v>
      </c>
      <c r="D29" s="172"/>
      <c r="E29" s="172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72"/>
      <c r="AH29" s="173">
        <f t="shared" si="0"/>
        <v>0</v>
      </c>
      <c r="AI29" s="174">
        <f t="shared" si="1"/>
        <v>0</v>
      </c>
      <c r="AJ29" s="175">
        <f t="shared" si="2"/>
        <v>0</v>
      </c>
    </row>
    <row r="30" spans="1:36" ht="16.5" customHeight="1" x14ac:dyDescent="0.25">
      <c r="A30" s="86">
        <f>ปพ.5!A27</f>
        <v>0</v>
      </c>
      <c r="B30" s="87">
        <f>ปพ.5!B27</f>
        <v>0</v>
      </c>
      <c r="C30" s="171">
        <f>ปพ.5!D27</f>
        <v>0</v>
      </c>
      <c r="D30" s="172"/>
      <c r="E30" s="172"/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72"/>
      <c r="AD30" s="172"/>
      <c r="AE30" s="172"/>
      <c r="AF30" s="172"/>
      <c r="AG30" s="172"/>
      <c r="AH30" s="173">
        <f t="shared" si="0"/>
        <v>0</v>
      </c>
      <c r="AI30" s="174">
        <f t="shared" si="1"/>
        <v>0</v>
      </c>
      <c r="AJ30" s="175">
        <f t="shared" si="2"/>
        <v>0</v>
      </c>
    </row>
    <row r="31" spans="1:36" ht="16.5" customHeight="1" x14ac:dyDescent="0.25">
      <c r="A31" s="86">
        <f>ปพ.5!A28</f>
        <v>0</v>
      </c>
      <c r="B31" s="87">
        <f>ปพ.5!B28</f>
        <v>0</v>
      </c>
      <c r="C31" s="171">
        <f>ปพ.5!D28</f>
        <v>0</v>
      </c>
      <c r="D31" s="172"/>
      <c r="E31" s="172"/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H31" s="173">
        <f t="shared" si="0"/>
        <v>0</v>
      </c>
      <c r="AI31" s="174">
        <f t="shared" si="1"/>
        <v>0</v>
      </c>
      <c r="AJ31" s="175">
        <f t="shared" si="2"/>
        <v>0</v>
      </c>
    </row>
    <row r="32" spans="1:36" ht="16.5" customHeight="1" x14ac:dyDescent="0.25">
      <c r="A32" s="86">
        <f>ปพ.5!A29</f>
        <v>0</v>
      </c>
      <c r="B32" s="87">
        <f>ปพ.5!B29</f>
        <v>0</v>
      </c>
      <c r="C32" s="171">
        <f>ปพ.5!D29</f>
        <v>0</v>
      </c>
      <c r="D32" s="172"/>
      <c r="E32" s="172"/>
      <c r="F32" s="172"/>
      <c r="G32" s="172"/>
      <c r="H32" s="172"/>
      <c r="I32" s="172"/>
      <c r="J32" s="172"/>
      <c r="K32" s="172"/>
      <c r="L32" s="172"/>
      <c r="M32" s="172"/>
      <c r="N32" s="172"/>
      <c r="O32" s="172"/>
      <c r="P32" s="172"/>
      <c r="Q32" s="172"/>
      <c r="R32" s="172"/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172"/>
      <c r="AH32" s="173">
        <f t="shared" si="0"/>
        <v>0</v>
      </c>
      <c r="AI32" s="174">
        <f t="shared" si="1"/>
        <v>0</v>
      </c>
      <c r="AJ32" s="175">
        <f t="shared" si="2"/>
        <v>0</v>
      </c>
    </row>
    <row r="33" spans="1:36" ht="16.5" customHeight="1" x14ac:dyDescent="0.25">
      <c r="A33" s="86">
        <f>ปพ.5!A30</f>
        <v>0</v>
      </c>
      <c r="B33" s="87">
        <f>ปพ.5!B30</f>
        <v>0</v>
      </c>
      <c r="C33" s="171">
        <f>ปพ.5!D30</f>
        <v>0</v>
      </c>
      <c r="D33" s="172"/>
      <c r="E33" s="172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2"/>
      <c r="R33" s="172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172"/>
      <c r="AD33" s="172"/>
      <c r="AE33" s="172"/>
      <c r="AF33" s="172"/>
      <c r="AG33" s="172"/>
      <c r="AH33" s="173">
        <f t="shared" si="0"/>
        <v>0</v>
      </c>
      <c r="AI33" s="174">
        <f t="shared" si="1"/>
        <v>0</v>
      </c>
      <c r="AJ33" s="175">
        <f t="shared" si="2"/>
        <v>0</v>
      </c>
    </row>
    <row r="34" spans="1:36" ht="16.5" customHeight="1" x14ac:dyDescent="0.25">
      <c r="A34" s="86">
        <f>ปพ.5!A31</f>
        <v>0</v>
      </c>
      <c r="B34" s="87">
        <f>ปพ.5!B31</f>
        <v>0</v>
      </c>
      <c r="C34" s="171">
        <f>ปพ.5!D31</f>
        <v>0</v>
      </c>
      <c r="D34" s="172"/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2"/>
      <c r="AE34" s="172"/>
      <c r="AF34" s="172"/>
      <c r="AG34" s="172"/>
      <c r="AH34" s="173">
        <f t="shared" si="0"/>
        <v>0</v>
      </c>
      <c r="AI34" s="174">
        <f t="shared" si="1"/>
        <v>0</v>
      </c>
      <c r="AJ34" s="175">
        <f t="shared" si="2"/>
        <v>0</v>
      </c>
    </row>
    <row r="35" spans="1:36" ht="16.5" customHeight="1" x14ac:dyDescent="0.25">
      <c r="A35" s="86">
        <f>ปพ.5!A32</f>
        <v>0</v>
      </c>
      <c r="B35" s="87">
        <f>ปพ.5!B32</f>
        <v>0</v>
      </c>
      <c r="C35" s="171">
        <f>ปพ.5!D32</f>
        <v>0</v>
      </c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H35" s="173">
        <f t="shared" si="0"/>
        <v>0</v>
      </c>
      <c r="AI35" s="174">
        <f t="shared" si="1"/>
        <v>0</v>
      </c>
      <c r="AJ35" s="175">
        <f t="shared" si="2"/>
        <v>0</v>
      </c>
    </row>
    <row r="36" spans="1:36" ht="16.5" customHeight="1" x14ac:dyDescent="0.25">
      <c r="A36" s="86">
        <f>ปพ.5!A33</f>
        <v>0</v>
      </c>
      <c r="B36" s="87">
        <f>ปพ.5!B33</f>
        <v>0</v>
      </c>
      <c r="C36" s="171">
        <f>ปพ.5!D33</f>
        <v>0</v>
      </c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  <c r="V36" s="172"/>
      <c r="W36" s="172"/>
      <c r="X36" s="172"/>
      <c r="Y36" s="172"/>
      <c r="Z36" s="172"/>
      <c r="AA36" s="172"/>
      <c r="AB36" s="172"/>
      <c r="AC36" s="172"/>
      <c r="AD36" s="172"/>
      <c r="AE36" s="172"/>
      <c r="AF36" s="172"/>
      <c r="AG36" s="172"/>
      <c r="AH36" s="173">
        <f t="shared" si="0"/>
        <v>0</v>
      </c>
      <c r="AI36" s="174">
        <f t="shared" si="1"/>
        <v>0</v>
      </c>
      <c r="AJ36" s="175">
        <f t="shared" si="2"/>
        <v>0</v>
      </c>
    </row>
    <row r="37" spans="1:36" ht="16.5" customHeight="1" x14ac:dyDescent="0.25">
      <c r="A37" s="86">
        <f>ปพ.5!A34</f>
        <v>0</v>
      </c>
      <c r="B37" s="87">
        <f>ปพ.5!B34</f>
        <v>0</v>
      </c>
      <c r="C37" s="171">
        <f>ปพ.5!D34</f>
        <v>0</v>
      </c>
      <c r="D37" s="172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72"/>
      <c r="Q37" s="172"/>
      <c r="R37" s="172"/>
      <c r="S37" s="172"/>
      <c r="T37" s="172"/>
      <c r="U37" s="172"/>
      <c r="V37" s="172"/>
      <c r="W37" s="172"/>
      <c r="X37" s="172"/>
      <c r="Y37" s="172"/>
      <c r="Z37" s="172"/>
      <c r="AA37" s="172"/>
      <c r="AB37" s="172"/>
      <c r="AC37" s="172"/>
      <c r="AD37" s="172"/>
      <c r="AE37" s="172"/>
      <c r="AF37" s="172"/>
      <c r="AG37" s="172"/>
      <c r="AH37" s="173">
        <f t="shared" si="0"/>
        <v>0</v>
      </c>
      <c r="AI37" s="174">
        <f t="shared" si="1"/>
        <v>0</v>
      </c>
      <c r="AJ37" s="175">
        <f t="shared" si="2"/>
        <v>0</v>
      </c>
    </row>
    <row r="38" spans="1:36" ht="16.5" customHeight="1" x14ac:dyDescent="0.25">
      <c r="A38" s="86">
        <f>ปพ.5!A35</f>
        <v>0</v>
      </c>
      <c r="B38" s="87">
        <f>ปพ.5!B35</f>
        <v>0</v>
      </c>
      <c r="C38" s="171">
        <f>ปพ.5!D35</f>
        <v>0</v>
      </c>
      <c r="D38" s="172"/>
      <c r="E38" s="172"/>
      <c r="F38" s="172"/>
      <c r="G38" s="172"/>
      <c r="H38" s="172"/>
      <c r="I38" s="172"/>
      <c r="J38" s="172"/>
      <c r="K38" s="172"/>
      <c r="L38" s="172"/>
      <c r="M38" s="172"/>
      <c r="N38" s="172"/>
      <c r="O38" s="172"/>
      <c r="P38" s="172"/>
      <c r="Q38" s="172"/>
      <c r="R38" s="172"/>
      <c r="S38" s="172"/>
      <c r="T38" s="172"/>
      <c r="U38" s="172"/>
      <c r="V38" s="172"/>
      <c r="W38" s="172"/>
      <c r="X38" s="172"/>
      <c r="Y38" s="172"/>
      <c r="Z38" s="172"/>
      <c r="AA38" s="172"/>
      <c r="AB38" s="172"/>
      <c r="AC38" s="172"/>
      <c r="AD38" s="172"/>
      <c r="AE38" s="172"/>
      <c r="AF38" s="172"/>
      <c r="AG38" s="172"/>
      <c r="AH38" s="173">
        <f t="shared" si="0"/>
        <v>0</v>
      </c>
      <c r="AI38" s="174">
        <f t="shared" si="1"/>
        <v>0</v>
      </c>
      <c r="AJ38" s="175">
        <f t="shared" si="2"/>
        <v>0</v>
      </c>
    </row>
    <row r="39" spans="1:36" ht="16.5" customHeight="1" x14ac:dyDescent="0.25">
      <c r="A39" s="86">
        <f>ปพ.5!A36</f>
        <v>0</v>
      </c>
      <c r="B39" s="87">
        <f>ปพ.5!B36</f>
        <v>0</v>
      </c>
      <c r="C39" s="171">
        <f>ปพ.5!D36</f>
        <v>0</v>
      </c>
      <c r="D39" s="172"/>
      <c r="E39" s="172"/>
      <c r="F39" s="172"/>
      <c r="G39" s="172"/>
      <c r="H39" s="172"/>
      <c r="I39" s="172"/>
      <c r="J39" s="172"/>
      <c r="K39" s="172"/>
      <c r="L39" s="172"/>
      <c r="M39" s="172"/>
      <c r="N39" s="172"/>
      <c r="O39" s="172"/>
      <c r="P39" s="172"/>
      <c r="Q39" s="172"/>
      <c r="R39" s="172"/>
      <c r="S39" s="172"/>
      <c r="T39" s="172"/>
      <c r="U39" s="172"/>
      <c r="V39" s="172"/>
      <c r="W39" s="172"/>
      <c r="X39" s="172"/>
      <c r="Y39" s="172"/>
      <c r="Z39" s="172"/>
      <c r="AA39" s="172"/>
      <c r="AB39" s="172"/>
      <c r="AC39" s="172"/>
      <c r="AD39" s="172"/>
      <c r="AE39" s="172"/>
      <c r="AF39" s="172"/>
      <c r="AG39" s="172"/>
      <c r="AH39" s="173">
        <f t="shared" si="0"/>
        <v>0</v>
      </c>
      <c r="AI39" s="174">
        <f t="shared" si="1"/>
        <v>0</v>
      </c>
      <c r="AJ39" s="175">
        <f t="shared" si="2"/>
        <v>0</v>
      </c>
    </row>
    <row r="40" spans="1:36" ht="16.5" customHeight="1" x14ac:dyDescent="0.25">
      <c r="A40" s="86">
        <f>ปพ.5!A37</f>
        <v>0</v>
      </c>
      <c r="B40" s="87">
        <f>ปพ.5!B37</f>
        <v>0</v>
      </c>
      <c r="C40" s="171">
        <f>ปพ.5!D37</f>
        <v>0</v>
      </c>
      <c r="D40" s="172"/>
      <c r="E40" s="172"/>
      <c r="F40" s="172"/>
      <c r="G40" s="172"/>
      <c r="H40" s="172"/>
      <c r="I40" s="172"/>
      <c r="J40" s="172"/>
      <c r="K40" s="172"/>
      <c r="L40" s="172"/>
      <c r="M40" s="172"/>
      <c r="N40" s="172"/>
      <c r="O40" s="172"/>
      <c r="P40" s="172"/>
      <c r="Q40" s="172"/>
      <c r="R40" s="172"/>
      <c r="S40" s="172"/>
      <c r="T40" s="172"/>
      <c r="U40" s="172"/>
      <c r="V40" s="172"/>
      <c r="W40" s="172"/>
      <c r="X40" s="172"/>
      <c r="Y40" s="172"/>
      <c r="Z40" s="172"/>
      <c r="AA40" s="172"/>
      <c r="AB40" s="172"/>
      <c r="AC40" s="172"/>
      <c r="AD40" s="172"/>
      <c r="AE40" s="172"/>
      <c r="AF40" s="172"/>
      <c r="AG40" s="172"/>
      <c r="AH40" s="173">
        <f t="shared" si="0"/>
        <v>0</v>
      </c>
      <c r="AI40" s="174">
        <f t="shared" si="1"/>
        <v>0</v>
      </c>
      <c r="AJ40" s="175">
        <f t="shared" si="2"/>
        <v>0</v>
      </c>
    </row>
    <row r="41" spans="1:36" ht="16.5" customHeight="1" x14ac:dyDescent="0.25">
      <c r="A41" s="86">
        <f>ปพ.5!A38</f>
        <v>0</v>
      </c>
      <c r="B41" s="87">
        <f>ปพ.5!B38</f>
        <v>0</v>
      </c>
      <c r="C41" s="171">
        <f>ปพ.5!D38</f>
        <v>0</v>
      </c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  <c r="V41" s="172"/>
      <c r="W41" s="172"/>
      <c r="X41" s="172"/>
      <c r="Y41" s="172"/>
      <c r="Z41" s="172"/>
      <c r="AA41" s="172"/>
      <c r="AB41" s="172"/>
      <c r="AC41" s="172"/>
      <c r="AD41" s="172"/>
      <c r="AE41" s="172"/>
      <c r="AF41" s="172"/>
      <c r="AG41" s="172"/>
      <c r="AH41" s="173">
        <f t="shared" si="0"/>
        <v>0</v>
      </c>
      <c r="AI41" s="174">
        <f t="shared" si="1"/>
        <v>0</v>
      </c>
      <c r="AJ41" s="175">
        <f t="shared" si="2"/>
        <v>0</v>
      </c>
    </row>
    <row r="42" spans="1:36" ht="16.5" customHeight="1" x14ac:dyDescent="0.25">
      <c r="A42" s="86">
        <f>ปพ.5!A39</f>
        <v>0</v>
      </c>
      <c r="B42" s="87">
        <f>ปพ.5!B39</f>
        <v>0</v>
      </c>
      <c r="C42" s="171">
        <f>ปพ.5!D39</f>
        <v>0</v>
      </c>
      <c r="D42" s="172"/>
      <c r="E42" s="172"/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72"/>
      <c r="S42" s="172"/>
      <c r="T42" s="172"/>
      <c r="U42" s="172"/>
      <c r="V42" s="172"/>
      <c r="W42" s="172"/>
      <c r="X42" s="172"/>
      <c r="Y42" s="172"/>
      <c r="Z42" s="172"/>
      <c r="AA42" s="172"/>
      <c r="AB42" s="172"/>
      <c r="AC42" s="172"/>
      <c r="AD42" s="172"/>
      <c r="AE42" s="172"/>
      <c r="AF42" s="172"/>
      <c r="AG42" s="172"/>
      <c r="AH42" s="173">
        <f t="shared" si="0"/>
        <v>0</v>
      </c>
      <c r="AI42" s="174">
        <f t="shared" si="1"/>
        <v>0</v>
      </c>
      <c r="AJ42" s="175">
        <f>COUNTIF(D42:AG42,"มา")</f>
        <v>0</v>
      </c>
    </row>
    <row r="43" spans="1:36" ht="16.5" customHeight="1" x14ac:dyDescent="0.25">
      <c r="A43" s="86">
        <f>ปพ.5!A40</f>
        <v>0</v>
      </c>
      <c r="B43" s="87">
        <f>ปพ.5!B40</f>
        <v>0</v>
      </c>
      <c r="C43" s="171">
        <f>ปพ.5!D40</f>
        <v>0</v>
      </c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2"/>
      <c r="Q43" s="172"/>
      <c r="R43" s="172"/>
      <c r="S43" s="172"/>
      <c r="T43" s="172"/>
      <c r="U43" s="172"/>
      <c r="V43" s="172"/>
      <c r="W43" s="172"/>
      <c r="X43" s="172"/>
      <c r="Y43" s="172"/>
      <c r="Z43" s="172"/>
      <c r="AA43" s="172"/>
      <c r="AB43" s="172"/>
      <c r="AC43" s="172"/>
      <c r="AD43" s="172"/>
      <c r="AE43" s="172"/>
      <c r="AF43" s="172"/>
      <c r="AG43" s="172"/>
      <c r="AH43" s="173">
        <f t="shared" si="0"/>
        <v>0</v>
      </c>
      <c r="AI43" s="174">
        <f t="shared" si="1"/>
        <v>0</v>
      </c>
      <c r="AJ43" s="175">
        <f t="shared" si="2"/>
        <v>0</v>
      </c>
    </row>
    <row r="44" spans="1:36" ht="16.5" customHeight="1" x14ac:dyDescent="0.25">
      <c r="A44" s="86">
        <f>ปพ.5!A41</f>
        <v>0</v>
      </c>
      <c r="B44" s="87">
        <f>ปพ.5!B41</f>
        <v>0</v>
      </c>
      <c r="C44" s="171">
        <f>ปพ.5!D41</f>
        <v>0</v>
      </c>
      <c r="D44" s="172"/>
      <c r="E44" s="172"/>
      <c r="F44" s="172"/>
      <c r="G44" s="172"/>
      <c r="H44" s="172"/>
      <c r="I44" s="172"/>
      <c r="J44" s="172"/>
      <c r="K44" s="172"/>
      <c r="L44" s="172"/>
      <c r="M44" s="172"/>
      <c r="N44" s="172"/>
      <c r="O44" s="172"/>
      <c r="P44" s="172"/>
      <c r="Q44" s="172"/>
      <c r="R44" s="172"/>
      <c r="S44" s="172"/>
      <c r="T44" s="172"/>
      <c r="U44" s="172"/>
      <c r="V44" s="172"/>
      <c r="W44" s="172"/>
      <c r="X44" s="172"/>
      <c r="Y44" s="172"/>
      <c r="Z44" s="172"/>
      <c r="AA44" s="172"/>
      <c r="AB44" s="172"/>
      <c r="AC44" s="172"/>
      <c r="AD44" s="172"/>
      <c r="AE44" s="172"/>
      <c r="AF44" s="172"/>
      <c r="AG44" s="172"/>
      <c r="AH44" s="173">
        <f t="shared" si="0"/>
        <v>0</v>
      </c>
      <c r="AI44" s="174">
        <f t="shared" si="1"/>
        <v>0</v>
      </c>
      <c r="AJ44" s="175">
        <f t="shared" si="2"/>
        <v>0</v>
      </c>
    </row>
    <row r="45" spans="1:36" ht="16.5" customHeight="1" x14ac:dyDescent="0.25">
      <c r="A45" s="86">
        <f>ปพ.5!A42</f>
        <v>0</v>
      </c>
      <c r="B45" s="87">
        <f>ปพ.5!B42</f>
        <v>0</v>
      </c>
      <c r="C45" s="171">
        <f>ปพ.5!D42</f>
        <v>0</v>
      </c>
      <c r="D45" s="172"/>
      <c r="E45" s="172"/>
      <c r="F45" s="172"/>
      <c r="G45" s="172"/>
      <c r="H45" s="172"/>
      <c r="I45" s="172"/>
      <c r="J45" s="172"/>
      <c r="K45" s="172"/>
      <c r="L45" s="172"/>
      <c r="M45" s="172"/>
      <c r="N45" s="172"/>
      <c r="O45" s="172"/>
      <c r="P45" s="172"/>
      <c r="Q45" s="172"/>
      <c r="R45" s="172"/>
      <c r="S45" s="172"/>
      <c r="T45" s="172"/>
      <c r="U45" s="172"/>
      <c r="V45" s="172"/>
      <c r="W45" s="172"/>
      <c r="X45" s="172"/>
      <c r="Y45" s="172"/>
      <c r="Z45" s="172"/>
      <c r="AA45" s="172"/>
      <c r="AB45" s="172"/>
      <c r="AC45" s="172"/>
      <c r="AD45" s="172"/>
      <c r="AE45" s="172"/>
      <c r="AF45" s="172"/>
      <c r="AG45" s="172"/>
      <c r="AH45" s="173">
        <f t="shared" si="0"/>
        <v>0</v>
      </c>
      <c r="AI45" s="174">
        <f t="shared" si="1"/>
        <v>0</v>
      </c>
      <c r="AJ45" s="175">
        <f t="shared" si="2"/>
        <v>0</v>
      </c>
    </row>
    <row r="46" spans="1:36" ht="16.5" customHeight="1" x14ac:dyDescent="0.25">
      <c r="A46" s="86">
        <f>ปพ.5!A43</f>
        <v>0</v>
      </c>
      <c r="B46" s="87">
        <f>ปพ.5!B43</f>
        <v>0</v>
      </c>
      <c r="C46" s="171">
        <f>ปพ.5!D43</f>
        <v>0</v>
      </c>
      <c r="D46" s="172"/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72"/>
      <c r="P46" s="172"/>
      <c r="Q46" s="172"/>
      <c r="R46" s="172"/>
      <c r="S46" s="172"/>
      <c r="T46" s="172"/>
      <c r="U46" s="172"/>
      <c r="V46" s="172"/>
      <c r="W46" s="172"/>
      <c r="X46" s="172"/>
      <c r="Y46" s="172"/>
      <c r="Z46" s="172"/>
      <c r="AA46" s="172"/>
      <c r="AB46" s="172"/>
      <c r="AC46" s="172"/>
      <c r="AD46" s="172"/>
      <c r="AE46" s="172"/>
      <c r="AF46" s="172"/>
      <c r="AG46" s="172"/>
      <c r="AH46" s="173">
        <f t="shared" si="0"/>
        <v>0</v>
      </c>
      <c r="AI46" s="174">
        <f t="shared" si="1"/>
        <v>0</v>
      </c>
      <c r="AJ46" s="175">
        <f t="shared" si="2"/>
        <v>0</v>
      </c>
    </row>
    <row r="47" spans="1:36" ht="16.5" customHeight="1" x14ac:dyDescent="0.25">
      <c r="A47" s="86">
        <f>ปพ.5!A44</f>
        <v>0</v>
      </c>
      <c r="B47" s="87">
        <f>ปพ.5!B44</f>
        <v>0</v>
      </c>
      <c r="C47" s="171">
        <f>ปพ.5!D44</f>
        <v>0</v>
      </c>
      <c r="D47" s="172"/>
      <c r="E47" s="172"/>
      <c r="F47" s="172"/>
      <c r="G47" s="172"/>
      <c r="H47" s="172"/>
      <c r="I47" s="172"/>
      <c r="J47" s="172"/>
      <c r="K47" s="172"/>
      <c r="L47" s="172"/>
      <c r="M47" s="172"/>
      <c r="N47" s="172"/>
      <c r="O47" s="172"/>
      <c r="P47" s="172"/>
      <c r="Q47" s="172"/>
      <c r="R47" s="172"/>
      <c r="S47" s="172"/>
      <c r="T47" s="172"/>
      <c r="U47" s="172"/>
      <c r="V47" s="172"/>
      <c r="W47" s="172"/>
      <c r="X47" s="172"/>
      <c r="Y47" s="172"/>
      <c r="Z47" s="172"/>
      <c r="AA47" s="172"/>
      <c r="AB47" s="172"/>
      <c r="AC47" s="172"/>
      <c r="AD47" s="172"/>
      <c r="AE47" s="172"/>
      <c r="AF47" s="172"/>
      <c r="AG47" s="172"/>
      <c r="AH47" s="173">
        <f t="shared" si="0"/>
        <v>0</v>
      </c>
      <c r="AI47" s="174">
        <f t="shared" si="1"/>
        <v>0</v>
      </c>
      <c r="AJ47" s="175">
        <f t="shared" si="2"/>
        <v>0</v>
      </c>
    </row>
    <row r="48" spans="1:36" ht="16.5" customHeight="1" x14ac:dyDescent="0.25">
      <c r="A48" s="86">
        <f>ปพ.5!A45</f>
        <v>0</v>
      </c>
      <c r="B48" s="87">
        <f>ปพ.5!B45</f>
        <v>0</v>
      </c>
      <c r="C48" s="171">
        <f>ปพ.5!D45</f>
        <v>0</v>
      </c>
      <c r="D48" s="172"/>
      <c r="E48" s="172"/>
      <c r="F48" s="172"/>
      <c r="G48" s="172"/>
      <c r="H48" s="172"/>
      <c r="I48" s="172"/>
      <c r="J48" s="172"/>
      <c r="K48" s="172"/>
      <c r="L48" s="172"/>
      <c r="M48" s="172"/>
      <c r="N48" s="172"/>
      <c r="O48" s="172"/>
      <c r="P48" s="172"/>
      <c r="Q48" s="172"/>
      <c r="R48" s="172"/>
      <c r="S48" s="172"/>
      <c r="T48" s="172"/>
      <c r="U48" s="172"/>
      <c r="V48" s="172"/>
      <c r="W48" s="172"/>
      <c r="X48" s="172"/>
      <c r="Y48" s="172"/>
      <c r="Z48" s="172"/>
      <c r="AA48" s="172"/>
      <c r="AB48" s="172"/>
      <c r="AC48" s="172"/>
      <c r="AD48" s="172"/>
      <c r="AE48" s="172"/>
      <c r="AF48" s="172"/>
      <c r="AG48" s="172"/>
      <c r="AH48" s="173">
        <f t="shared" si="0"/>
        <v>0</v>
      </c>
      <c r="AI48" s="174">
        <f t="shared" si="1"/>
        <v>0</v>
      </c>
      <c r="AJ48" s="175">
        <f t="shared" si="2"/>
        <v>0</v>
      </c>
    </row>
    <row r="49" spans="1:36" ht="16.5" customHeight="1" x14ac:dyDescent="0.25">
      <c r="A49" s="86">
        <f>ปพ.5!A46</f>
        <v>0</v>
      </c>
      <c r="B49" s="87">
        <f>ปพ.5!B46</f>
        <v>0</v>
      </c>
      <c r="C49" s="171">
        <f>ปพ.5!D46</f>
        <v>0</v>
      </c>
      <c r="D49" s="172"/>
      <c r="E49" s="172"/>
      <c r="F49" s="172"/>
      <c r="G49" s="172"/>
      <c r="H49" s="172"/>
      <c r="I49" s="172"/>
      <c r="J49" s="172"/>
      <c r="K49" s="172"/>
      <c r="L49" s="172"/>
      <c r="M49" s="172"/>
      <c r="N49" s="172"/>
      <c r="O49" s="172"/>
      <c r="P49" s="172"/>
      <c r="Q49" s="172"/>
      <c r="R49" s="172"/>
      <c r="S49" s="172"/>
      <c r="T49" s="172"/>
      <c r="U49" s="172"/>
      <c r="V49" s="172"/>
      <c r="W49" s="172"/>
      <c r="X49" s="172"/>
      <c r="Y49" s="172"/>
      <c r="Z49" s="172"/>
      <c r="AA49" s="172"/>
      <c r="AB49" s="172"/>
      <c r="AC49" s="172"/>
      <c r="AD49" s="172"/>
      <c r="AE49" s="172"/>
      <c r="AF49" s="172"/>
      <c r="AG49" s="172"/>
      <c r="AH49" s="173">
        <f t="shared" si="0"/>
        <v>0</v>
      </c>
      <c r="AI49" s="174">
        <f t="shared" si="1"/>
        <v>0</v>
      </c>
      <c r="AJ49" s="175">
        <f t="shared" si="2"/>
        <v>0</v>
      </c>
    </row>
    <row r="50" spans="1:36" ht="16.5" customHeight="1" x14ac:dyDescent="0.25">
      <c r="A50" s="86">
        <f>ปพ.5!A47</f>
        <v>0</v>
      </c>
      <c r="B50" s="87">
        <f>ปพ.5!B47</f>
        <v>0</v>
      </c>
      <c r="C50" s="171">
        <f>ปพ.5!D47</f>
        <v>0</v>
      </c>
      <c r="D50" s="172"/>
      <c r="E50" s="172"/>
      <c r="F50" s="172"/>
      <c r="G50" s="172"/>
      <c r="H50" s="172"/>
      <c r="I50" s="172"/>
      <c r="J50" s="172"/>
      <c r="K50" s="172"/>
      <c r="L50" s="172"/>
      <c r="M50" s="172"/>
      <c r="N50" s="172"/>
      <c r="O50" s="172"/>
      <c r="P50" s="172"/>
      <c r="Q50" s="172"/>
      <c r="R50" s="172"/>
      <c r="S50" s="172"/>
      <c r="T50" s="172"/>
      <c r="U50" s="172"/>
      <c r="V50" s="172"/>
      <c r="W50" s="172"/>
      <c r="X50" s="172"/>
      <c r="Y50" s="172"/>
      <c r="Z50" s="172"/>
      <c r="AA50" s="172"/>
      <c r="AB50" s="172"/>
      <c r="AC50" s="172"/>
      <c r="AD50" s="172"/>
      <c r="AE50" s="172"/>
      <c r="AF50" s="172"/>
      <c r="AG50" s="172"/>
      <c r="AH50" s="173">
        <f t="shared" si="0"/>
        <v>0</v>
      </c>
      <c r="AI50" s="174">
        <f t="shared" si="1"/>
        <v>0</v>
      </c>
      <c r="AJ50" s="175">
        <f t="shared" si="2"/>
        <v>0</v>
      </c>
    </row>
    <row r="51" spans="1:36" ht="16.5" customHeight="1" x14ac:dyDescent="0.25">
      <c r="A51" s="86">
        <f>ปพ.5!A48</f>
        <v>0</v>
      </c>
      <c r="B51" s="87">
        <f>ปพ.5!B48</f>
        <v>0</v>
      </c>
      <c r="C51" s="171">
        <f>ปพ.5!D48</f>
        <v>0</v>
      </c>
      <c r="D51" s="172"/>
      <c r="E51" s="172"/>
      <c r="F51" s="172"/>
      <c r="G51" s="172"/>
      <c r="H51" s="172"/>
      <c r="I51" s="172"/>
      <c r="J51" s="172"/>
      <c r="K51" s="172"/>
      <c r="L51" s="172"/>
      <c r="M51" s="172"/>
      <c r="N51" s="172"/>
      <c r="O51" s="172"/>
      <c r="P51" s="172"/>
      <c r="Q51" s="172"/>
      <c r="R51" s="172"/>
      <c r="S51" s="172"/>
      <c r="T51" s="172"/>
      <c r="U51" s="172"/>
      <c r="V51" s="172"/>
      <c r="W51" s="172"/>
      <c r="X51" s="172"/>
      <c r="Y51" s="172"/>
      <c r="Z51" s="172"/>
      <c r="AA51" s="172"/>
      <c r="AB51" s="172"/>
      <c r="AC51" s="172"/>
      <c r="AD51" s="172"/>
      <c r="AE51" s="172"/>
      <c r="AF51" s="172"/>
      <c r="AG51" s="172"/>
      <c r="AH51" s="173">
        <f t="shared" si="0"/>
        <v>0</v>
      </c>
      <c r="AI51" s="174">
        <f t="shared" si="1"/>
        <v>0</v>
      </c>
      <c r="AJ51" s="175">
        <f t="shared" si="2"/>
        <v>0</v>
      </c>
    </row>
    <row r="52" spans="1:36" ht="16.5" customHeight="1" x14ac:dyDescent="0.25">
      <c r="A52" s="86">
        <f>ปพ.5!A49</f>
        <v>0</v>
      </c>
      <c r="B52" s="87">
        <f>ปพ.5!B49</f>
        <v>0</v>
      </c>
      <c r="C52" s="171">
        <f>ปพ.5!D49</f>
        <v>0</v>
      </c>
      <c r="D52" s="172"/>
      <c r="E52" s="172"/>
      <c r="F52" s="172"/>
      <c r="G52" s="172"/>
      <c r="H52" s="172"/>
      <c r="I52" s="172"/>
      <c r="J52" s="172"/>
      <c r="K52" s="172"/>
      <c r="L52" s="172"/>
      <c r="M52" s="172"/>
      <c r="N52" s="172"/>
      <c r="O52" s="172"/>
      <c r="P52" s="172"/>
      <c r="Q52" s="172"/>
      <c r="R52" s="172"/>
      <c r="S52" s="172"/>
      <c r="T52" s="172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2"/>
      <c r="AH52" s="173">
        <f t="shared" si="0"/>
        <v>0</v>
      </c>
      <c r="AI52" s="174">
        <f t="shared" si="1"/>
        <v>0</v>
      </c>
      <c r="AJ52" s="175">
        <f t="shared" si="2"/>
        <v>0</v>
      </c>
    </row>
    <row r="53" spans="1:36" ht="16.5" customHeight="1" x14ac:dyDescent="0.25">
      <c r="A53" s="86">
        <f>ปพ.5!A50</f>
        <v>0</v>
      </c>
      <c r="B53" s="87">
        <f>ปพ.5!B50</f>
        <v>0</v>
      </c>
      <c r="C53" s="171">
        <f>ปพ.5!D50</f>
        <v>0</v>
      </c>
      <c r="D53" s="172"/>
      <c r="E53" s="172"/>
      <c r="F53" s="172"/>
      <c r="G53" s="172"/>
      <c r="H53" s="172"/>
      <c r="I53" s="172"/>
      <c r="J53" s="172"/>
      <c r="K53" s="172"/>
      <c r="L53" s="172"/>
      <c r="M53" s="172"/>
      <c r="N53" s="172"/>
      <c r="O53" s="172"/>
      <c r="P53" s="172"/>
      <c r="Q53" s="172"/>
      <c r="R53" s="172"/>
      <c r="S53" s="172"/>
      <c r="T53" s="172"/>
      <c r="U53" s="172"/>
      <c r="V53" s="172"/>
      <c r="W53" s="172"/>
      <c r="X53" s="172"/>
      <c r="Y53" s="172"/>
      <c r="Z53" s="172"/>
      <c r="AA53" s="172"/>
      <c r="AB53" s="172"/>
      <c r="AC53" s="172"/>
      <c r="AD53" s="172"/>
      <c r="AE53" s="172"/>
      <c r="AF53" s="172"/>
      <c r="AG53" s="172"/>
      <c r="AH53" s="173">
        <f t="shared" si="0"/>
        <v>0</v>
      </c>
      <c r="AI53" s="174">
        <f t="shared" si="1"/>
        <v>0</v>
      </c>
      <c r="AJ53" s="175">
        <f t="shared" si="2"/>
        <v>0</v>
      </c>
    </row>
    <row r="54" spans="1:36" ht="16.5" customHeight="1" x14ac:dyDescent="0.25">
      <c r="A54" s="86">
        <f>ปพ.5!A51</f>
        <v>0</v>
      </c>
      <c r="B54" s="87">
        <f>ปพ.5!B51</f>
        <v>0</v>
      </c>
      <c r="C54" s="171">
        <f>ปพ.5!D51</f>
        <v>0</v>
      </c>
      <c r="D54" s="172"/>
      <c r="E54" s="172"/>
      <c r="F54" s="172"/>
      <c r="G54" s="172"/>
      <c r="H54" s="172"/>
      <c r="I54" s="172"/>
      <c r="J54" s="172"/>
      <c r="K54" s="172"/>
      <c r="L54" s="172"/>
      <c r="M54" s="172"/>
      <c r="N54" s="172"/>
      <c r="O54" s="172"/>
      <c r="P54" s="172"/>
      <c r="Q54" s="172"/>
      <c r="R54" s="172"/>
      <c r="S54" s="172"/>
      <c r="T54" s="172"/>
      <c r="U54" s="172"/>
      <c r="V54" s="172"/>
      <c r="W54" s="172"/>
      <c r="X54" s="172"/>
      <c r="Y54" s="172"/>
      <c r="Z54" s="172"/>
      <c r="AA54" s="172"/>
      <c r="AB54" s="172"/>
      <c r="AC54" s="172"/>
      <c r="AD54" s="172"/>
      <c r="AE54" s="172"/>
      <c r="AF54" s="172"/>
      <c r="AG54" s="172"/>
      <c r="AH54" s="173">
        <f t="shared" si="0"/>
        <v>0</v>
      </c>
      <c r="AI54" s="174">
        <f t="shared" si="1"/>
        <v>0</v>
      </c>
      <c r="AJ54" s="175">
        <f t="shared" si="2"/>
        <v>0</v>
      </c>
    </row>
    <row r="55" spans="1:36" ht="16.5" customHeight="1" x14ac:dyDescent="0.25">
      <c r="A55" s="86">
        <f>ปพ.5!A52</f>
        <v>0</v>
      </c>
      <c r="B55" s="87">
        <f>ปพ.5!B52</f>
        <v>0</v>
      </c>
      <c r="C55" s="171">
        <f>ปพ.5!D52</f>
        <v>0</v>
      </c>
      <c r="D55" s="172"/>
      <c r="E55" s="172"/>
      <c r="F55" s="172"/>
      <c r="G55" s="172"/>
      <c r="H55" s="172"/>
      <c r="I55" s="172"/>
      <c r="J55" s="172"/>
      <c r="K55" s="172"/>
      <c r="L55" s="172"/>
      <c r="M55" s="172"/>
      <c r="N55" s="172"/>
      <c r="O55" s="172"/>
      <c r="P55" s="172"/>
      <c r="Q55" s="172"/>
      <c r="R55" s="172"/>
      <c r="S55" s="172"/>
      <c r="T55" s="172"/>
      <c r="U55" s="172"/>
      <c r="V55" s="172"/>
      <c r="W55" s="172"/>
      <c r="X55" s="172"/>
      <c r="Y55" s="172"/>
      <c r="Z55" s="172"/>
      <c r="AA55" s="172"/>
      <c r="AB55" s="172"/>
      <c r="AC55" s="172"/>
      <c r="AD55" s="172"/>
      <c r="AE55" s="172"/>
      <c r="AF55" s="172"/>
      <c r="AG55" s="172"/>
      <c r="AH55" s="173">
        <f t="shared" si="0"/>
        <v>0</v>
      </c>
      <c r="AI55" s="174">
        <f t="shared" si="1"/>
        <v>0</v>
      </c>
      <c r="AJ55" s="175">
        <f t="shared" si="2"/>
        <v>0</v>
      </c>
    </row>
    <row r="56" spans="1:36" ht="24.6" x14ac:dyDescent="0.25">
      <c r="A56" s="411"/>
      <c r="B56" s="412"/>
      <c r="C56" s="176" t="s">
        <v>106</v>
      </c>
      <c r="D56" s="177">
        <f t="shared" ref="D56:AG56" si="3">COUNTIF(D10:D55,"ขาด")</f>
        <v>0</v>
      </c>
      <c r="E56" s="177">
        <f t="shared" si="3"/>
        <v>0</v>
      </c>
      <c r="F56" s="177">
        <f t="shared" si="3"/>
        <v>0</v>
      </c>
      <c r="G56" s="177">
        <f t="shared" si="3"/>
        <v>0</v>
      </c>
      <c r="H56" s="177">
        <f t="shared" si="3"/>
        <v>0</v>
      </c>
      <c r="I56" s="177">
        <f t="shared" si="3"/>
        <v>0</v>
      </c>
      <c r="J56" s="177">
        <f t="shared" si="3"/>
        <v>0</v>
      </c>
      <c r="K56" s="177">
        <f t="shared" si="3"/>
        <v>0</v>
      </c>
      <c r="L56" s="177">
        <f t="shared" si="3"/>
        <v>0</v>
      </c>
      <c r="M56" s="177">
        <f t="shared" si="3"/>
        <v>0</v>
      </c>
      <c r="N56" s="177">
        <f t="shared" si="3"/>
        <v>0</v>
      </c>
      <c r="O56" s="177">
        <f t="shared" si="3"/>
        <v>0</v>
      </c>
      <c r="P56" s="177">
        <f t="shared" si="3"/>
        <v>0</v>
      </c>
      <c r="Q56" s="177">
        <f t="shared" si="3"/>
        <v>0</v>
      </c>
      <c r="R56" s="177">
        <f t="shared" si="3"/>
        <v>0</v>
      </c>
      <c r="S56" s="177">
        <f t="shared" si="3"/>
        <v>0</v>
      </c>
      <c r="T56" s="177">
        <f t="shared" si="3"/>
        <v>0</v>
      </c>
      <c r="U56" s="177">
        <f t="shared" si="3"/>
        <v>0</v>
      </c>
      <c r="V56" s="177">
        <f t="shared" si="3"/>
        <v>0</v>
      </c>
      <c r="W56" s="177">
        <f t="shared" si="3"/>
        <v>0</v>
      </c>
      <c r="X56" s="177">
        <f t="shared" si="3"/>
        <v>0</v>
      </c>
      <c r="Y56" s="177">
        <f t="shared" si="3"/>
        <v>0</v>
      </c>
      <c r="Z56" s="177">
        <f t="shared" si="3"/>
        <v>0</v>
      </c>
      <c r="AA56" s="177">
        <f t="shared" si="3"/>
        <v>0</v>
      </c>
      <c r="AB56" s="177">
        <f t="shared" si="3"/>
        <v>0</v>
      </c>
      <c r="AC56" s="177">
        <f t="shared" si="3"/>
        <v>0</v>
      </c>
      <c r="AD56" s="177">
        <f t="shared" si="3"/>
        <v>0</v>
      </c>
      <c r="AE56" s="177">
        <f t="shared" si="3"/>
        <v>0</v>
      </c>
      <c r="AF56" s="177">
        <f t="shared" si="3"/>
        <v>0</v>
      </c>
      <c r="AG56" s="177">
        <f t="shared" si="3"/>
        <v>0</v>
      </c>
      <c r="AH56" s="414">
        <f>COUNTIF(D9:AG9,"จ.")</f>
        <v>0</v>
      </c>
      <c r="AI56" s="415"/>
      <c r="AJ56" s="415"/>
    </row>
    <row r="57" spans="1:36" ht="24.6" x14ac:dyDescent="0.25">
      <c r="A57" s="276"/>
      <c r="B57" s="413"/>
      <c r="C57" s="178" t="s">
        <v>107</v>
      </c>
      <c r="D57" s="179">
        <f t="shared" ref="D57:AG57" si="4">COUNTIF(D10:D55,"ลา")</f>
        <v>0</v>
      </c>
      <c r="E57" s="179">
        <f t="shared" si="4"/>
        <v>0</v>
      </c>
      <c r="F57" s="179">
        <f t="shared" si="4"/>
        <v>0</v>
      </c>
      <c r="G57" s="179">
        <f t="shared" si="4"/>
        <v>0</v>
      </c>
      <c r="H57" s="179">
        <f t="shared" si="4"/>
        <v>0</v>
      </c>
      <c r="I57" s="179">
        <f t="shared" si="4"/>
        <v>0</v>
      </c>
      <c r="J57" s="179">
        <f t="shared" si="4"/>
        <v>0</v>
      </c>
      <c r="K57" s="179">
        <f t="shared" si="4"/>
        <v>0</v>
      </c>
      <c r="L57" s="179">
        <f t="shared" si="4"/>
        <v>0</v>
      </c>
      <c r="M57" s="179">
        <f t="shared" si="4"/>
        <v>0</v>
      </c>
      <c r="N57" s="179">
        <f t="shared" si="4"/>
        <v>0</v>
      </c>
      <c r="O57" s="179">
        <f t="shared" si="4"/>
        <v>0</v>
      </c>
      <c r="P57" s="179">
        <f t="shared" si="4"/>
        <v>0</v>
      </c>
      <c r="Q57" s="179">
        <f t="shared" si="4"/>
        <v>0</v>
      </c>
      <c r="R57" s="179">
        <f t="shared" si="4"/>
        <v>0</v>
      </c>
      <c r="S57" s="179">
        <f t="shared" si="4"/>
        <v>0</v>
      </c>
      <c r="T57" s="179">
        <f t="shared" si="4"/>
        <v>0</v>
      </c>
      <c r="U57" s="179">
        <f t="shared" si="4"/>
        <v>0</v>
      </c>
      <c r="V57" s="179">
        <f t="shared" si="4"/>
        <v>0</v>
      </c>
      <c r="W57" s="179">
        <f t="shared" si="4"/>
        <v>0</v>
      </c>
      <c r="X57" s="179">
        <f t="shared" si="4"/>
        <v>0</v>
      </c>
      <c r="Y57" s="179">
        <f t="shared" si="4"/>
        <v>0</v>
      </c>
      <c r="Z57" s="179">
        <f t="shared" si="4"/>
        <v>0</v>
      </c>
      <c r="AA57" s="179">
        <f t="shared" si="4"/>
        <v>0</v>
      </c>
      <c r="AB57" s="179">
        <f t="shared" si="4"/>
        <v>0</v>
      </c>
      <c r="AC57" s="179">
        <f t="shared" si="4"/>
        <v>0</v>
      </c>
      <c r="AD57" s="179">
        <f t="shared" si="4"/>
        <v>0</v>
      </c>
      <c r="AE57" s="179">
        <f t="shared" si="4"/>
        <v>0</v>
      </c>
      <c r="AF57" s="179">
        <f t="shared" si="4"/>
        <v>0</v>
      </c>
      <c r="AG57" s="179">
        <f t="shared" si="4"/>
        <v>0</v>
      </c>
      <c r="AH57" s="416"/>
      <c r="AI57" s="406"/>
      <c r="AJ57" s="406"/>
    </row>
    <row r="58" spans="1:36" ht="24.6" x14ac:dyDescent="0.25">
      <c r="A58" s="276"/>
      <c r="B58" s="413"/>
      <c r="C58" s="181" t="s">
        <v>105</v>
      </c>
      <c r="D58" s="182">
        <f t="shared" ref="D58:AG58" si="5">COUNTIF(D10:D55,"มา")</f>
        <v>0</v>
      </c>
      <c r="E58" s="182">
        <f t="shared" si="5"/>
        <v>0</v>
      </c>
      <c r="F58" s="182">
        <f t="shared" si="5"/>
        <v>0</v>
      </c>
      <c r="G58" s="182">
        <f t="shared" si="5"/>
        <v>0</v>
      </c>
      <c r="H58" s="182">
        <f t="shared" si="5"/>
        <v>0</v>
      </c>
      <c r="I58" s="182">
        <f t="shared" si="5"/>
        <v>0</v>
      </c>
      <c r="J58" s="182">
        <f t="shared" si="5"/>
        <v>0</v>
      </c>
      <c r="K58" s="182">
        <f t="shared" si="5"/>
        <v>0</v>
      </c>
      <c r="L58" s="182">
        <f t="shared" si="5"/>
        <v>0</v>
      </c>
      <c r="M58" s="182">
        <f t="shared" si="5"/>
        <v>0</v>
      </c>
      <c r="N58" s="182">
        <f t="shared" si="5"/>
        <v>0</v>
      </c>
      <c r="O58" s="182">
        <f t="shared" si="5"/>
        <v>0</v>
      </c>
      <c r="P58" s="182">
        <f t="shared" si="5"/>
        <v>0</v>
      </c>
      <c r="Q58" s="182">
        <f t="shared" si="5"/>
        <v>0</v>
      </c>
      <c r="R58" s="182">
        <f t="shared" si="5"/>
        <v>0</v>
      </c>
      <c r="S58" s="182">
        <f t="shared" si="5"/>
        <v>0</v>
      </c>
      <c r="T58" s="182">
        <f t="shared" si="5"/>
        <v>0</v>
      </c>
      <c r="U58" s="182">
        <f t="shared" si="5"/>
        <v>0</v>
      </c>
      <c r="V58" s="182">
        <f t="shared" si="5"/>
        <v>0</v>
      </c>
      <c r="W58" s="182">
        <f t="shared" si="5"/>
        <v>0</v>
      </c>
      <c r="X58" s="182">
        <f t="shared" si="5"/>
        <v>0</v>
      </c>
      <c r="Y58" s="182">
        <f t="shared" si="5"/>
        <v>0</v>
      </c>
      <c r="Z58" s="182">
        <f t="shared" si="5"/>
        <v>0</v>
      </c>
      <c r="AA58" s="182">
        <f t="shared" si="5"/>
        <v>0</v>
      </c>
      <c r="AB58" s="182">
        <f t="shared" si="5"/>
        <v>0</v>
      </c>
      <c r="AC58" s="182">
        <f t="shared" si="5"/>
        <v>0</v>
      </c>
      <c r="AD58" s="182">
        <f t="shared" si="5"/>
        <v>0</v>
      </c>
      <c r="AE58" s="182">
        <f t="shared" si="5"/>
        <v>0</v>
      </c>
      <c r="AF58" s="182">
        <f t="shared" si="5"/>
        <v>0</v>
      </c>
      <c r="AG58" s="182">
        <f t="shared" si="5"/>
        <v>0</v>
      </c>
      <c r="AH58" s="416"/>
      <c r="AI58" s="406"/>
      <c r="AJ58" s="406"/>
    </row>
    <row r="59" spans="1:36" ht="24.6" x14ac:dyDescent="0.25">
      <c r="A59" s="23"/>
      <c r="B59" s="183"/>
      <c r="C59" s="184"/>
      <c r="D59" s="200" t="s">
        <v>124</v>
      </c>
      <c r="E59" s="200" t="s">
        <v>125</v>
      </c>
      <c r="F59" s="200" t="s">
        <v>126</v>
      </c>
      <c r="G59" s="200" t="s">
        <v>127</v>
      </c>
      <c r="H59" s="200" t="s">
        <v>128</v>
      </c>
      <c r="I59" s="201"/>
      <c r="J59" s="201"/>
      <c r="K59" s="201"/>
    </row>
    <row r="60" spans="1:36" ht="22.5" customHeight="1" x14ac:dyDescent="0.25">
      <c r="A60" s="11"/>
      <c r="B60" s="11"/>
      <c r="C60" s="11"/>
      <c r="D60" s="180">
        <f>COUNTIF(D9:AG9,"จ.")</f>
        <v>0</v>
      </c>
      <c r="E60" s="180">
        <f>COUNTIF(D9:AG9,"อ.")</f>
        <v>0</v>
      </c>
      <c r="F60" s="180">
        <f>COUNTIF(D9:AG9,"พ.")</f>
        <v>0</v>
      </c>
      <c r="G60" s="180">
        <f>COUNTIF(D9:AG9,"พฤ.")</f>
        <v>0</v>
      </c>
      <c r="H60" s="180">
        <f>COUNTIF(D9:AG9,"ศ.")</f>
        <v>0</v>
      </c>
      <c r="I60" s="202">
        <f>SUM(D60:H60)</f>
        <v>0</v>
      </c>
      <c r="AE60" s="444"/>
      <c r="AF60" s="444"/>
      <c r="AG60" s="444"/>
      <c r="AH60" s="444"/>
      <c r="AI60" s="444"/>
      <c r="AJ60" s="444"/>
    </row>
    <row r="61" spans="1:36" ht="22.5" customHeight="1" x14ac:dyDescent="0.25">
      <c r="A61" s="11"/>
      <c r="B61" s="11"/>
      <c r="C61" s="11"/>
      <c r="AE61" s="443"/>
      <c r="AF61" s="443"/>
      <c r="AG61" s="443"/>
      <c r="AH61" s="443"/>
      <c r="AI61" s="443"/>
      <c r="AJ61" s="443"/>
    </row>
    <row r="62" spans="1:36" ht="22.5" customHeight="1" x14ac:dyDescent="0.25">
      <c r="A62" s="11"/>
      <c r="B62" s="11"/>
      <c r="C62" s="11"/>
      <c r="AE62" s="443"/>
      <c r="AF62" s="443"/>
      <c r="AG62" s="443"/>
      <c r="AH62" s="443"/>
      <c r="AI62" s="443"/>
      <c r="AJ62" s="443"/>
    </row>
    <row r="63" spans="1:36" ht="27" x14ac:dyDescent="0.25">
      <c r="A63" s="188"/>
      <c r="B63" s="188"/>
      <c r="C63" s="188"/>
    </row>
    <row r="64" spans="1:36" ht="27" x14ac:dyDescent="0.25">
      <c r="A64" s="188"/>
      <c r="B64" s="188"/>
      <c r="C64" s="188"/>
    </row>
    <row r="65" spans="1:3" ht="27" x14ac:dyDescent="0.25">
      <c r="A65" s="188"/>
      <c r="B65" s="188"/>
      <c r="C65" s="188"/>
    </row>
    <row r="66" spans="1:3" ht="27" x14ac:dyDescent="0.25">
      <c r="A66" s="188"/>
      <c r="B66" s="188"/>
      <c r="C66" s="188"/>
    </row>
    <row r="67" spans="1:3" ht="27" x14ac:dyDescent="0.25">
      <c r="A67" s="188"/>
      <c r="B67" s="188"/>
      <c r="C67" s="188"/>
    </row>
    <row r="68" spans="1:3" ht="27" x14ac:dyDescent="0.25">
      <c r="A68" s="188"/>
      <c r="B68" s="188"/>
      <c r="C68" s="188"/>
    </row>
    <row r="69" spans="1:3" ht="27" x14ac:dyDescent="0.25">
      <c r="A69" s="188"/>
      <c r="B69" s="188"/>
      <c r="C69" s="188"/>
    </row>
    <row r="70" spans="1:3" ht="27" x14ac:dyDescent="0.25">
      <c r="A70" s="188"/>
      <c r="B70" s="188"/>
      <c r="C70" s="188"/>
    </row>
    <row r="71" spans="1:3" ht="27" x14ac:dyDescent="0.25">
      <c r="A71" s="188"/>
      <c r="B71" s="188"/>
      <c r="C71" s="188"/>
    </row>
    <row r="72" spans="1:3" ht="27" x14ac:dyDescent="0.25">
      <c r="A72" s="188"/>
      <c r="B72" s="188"/>
      <c r="C72" s="188"/>
    </row>
  </sheetData>
  <sheetProtection algorithmName="SHA-512" hashValue="xiH4lLJX6V5bHk8EYjdFEAi5HWeM9iaMOeEC3Vunpgf3A8vBx6BABpZck/buAJz8kmN7T+Ab8pm0x54ziIVPOQ==" saltValue="kZX5bIqyiYMr79dRUND7dw==" spinCount="100000" sheet="1" objects="1" scenarios="1"/>
  <dataConsolidate/>
  <mergeCells count="23">
    <mergeCell ref="A4:F4"/>
    <mergeCell ref="G4:S4"/>
    <mergeCell ref="T4:AB4"/>
    <mergeCell ref="AC4:AJ4"/>
    <mergeCell ref="T3:AJ3"/>
    <mergeCell ref="T2:AJ2"/>
    <mergeCell ref="T1:AJ1"/>
    <mergeCell ref="A1:S1"/>
    <mergeCell ref="A2:S2"/>
    <mergeCell ref="A3:S3"/>
    <mergeCell ref="AE62:AJ62"/>
    <mergeCell ref="AI8:AI9"/>
    <mergeCell ref="AJ8:AJ9"/>
    <mergeCell ref="A56:B58"/>
    <mergeCell ref="AH56:AJ58"/>
    <mergeCell ref="AE60:AJ60"/>
    <mergeCell ref="AE61:AJ61"/>
    <mergeCell ref="A5:A9"/>
    <mergeCell ref="B5:B9"/>
    <mergeCell ref="C5:C9"/>
    <mergeCell ref="AH8:AH9"/>
    <mergeCell ref="D5:S7"/>
    <mergeCell ref="T5:AJ7"/>
  </mergeCells>
  <conditionalFormatting sqref="D10:AG55">
    <cfRule type="containsText" dxfId="38" priority="1" operator="containsText" text="ลา">
      <formula>NOT(ISERROR(SEARCH("ลา",D10)))</formula>
    </cfRule>
    <cfRule type="containsText" dxfId="37" priority="2" operator="containsText" text="ขาด">
      <formula>NOT(ISERROR(SEARCH("ขาด",D10)))</formula>
    </cfRule>
    <cfRule type="containsText" dxfId="36" priority="3" operator="containsText" text="มา">
      <formula>NOT(ISERROR(SEARCH("มา",D10)))</formula>
    </cfRule>
  </conditionalFormatting>
  <dataValidations count="2">
    <dataValidation type="list" allowBlank="1" showInputMessage="1" showErrorMessage="1" sqref="D9:AG9" xr:uid="{00000000-0002-0000-0600-000000000000}">
      <formula1>"จ.,อ.,พ.,พฤ.,ศ."</formula1>
    </dataValidation>
    <dataValidation type="list" allowBlank="1" showInputMessage="1" showErrorMessage="1" sqref="D10:AG55" xr:uid="{00000000-0002-0000-0600-000001000000}">
      <formula1>"ขาด,ลา,มา"</formula1>
    </dataValidation>
  </dataValidations>
  <pageMargins left="0.9055118110236221" right="0.70866141732283472" top="0.74803149606299213" bottom="0.74803149606299213" header="0.31496062992125984" footer="0.31496062992125984"/>
  <pageSetup paperSize="5" scale="7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K72"/>
  <sheetViews>
    <sheetView showZeros="0" view="pageBreakPreview" zoomScaleNormal="100" zoomScaleSheetLayoutView="100" workbookViewId="0">
      <pane xSplit="3" ySplit="9" topLeftCell="D40" activePane="bottomRight" state="frozen"/>
      <selection pane="topRight" activeCell="D1" sqref="D1"/>
      <selection pane="bottomLeft" activeCell="A10" sqref="A10"/>
      <selection pane="bottomRight" activeCell="C19" sqref="C19"/>
    </sheetView>
  </sheetViews>
  <sheetFormatPr defaultColWidth="9" defaultRowHeight="21" x14ac:dyDescent="0.25"/>
  <cols>
    <col min="1" max="1" width="4.69921875" style="12" customWidth="1"/>
    <col min="2" max="2" width="10" style="12" customWidth="1"/>
    <col min="3" max="3" width="25.69921875" style="12" customWidth="1"/>
    <col min="4" max="34" width="4" style="180" customWidth="1"/>
    <col min="35" max="35" width="4.69921875" style="180" customWidth="1"/>
    <col min="36" max="37" width="4.69921875" style="20" customWidth="1"/>
    <col min="38" max="16384" width="9" style="12"/>
  </cols>
  <sheetData>
    <row r="1" spans="1:37" ht="30" x14ac:dyDescent="0.25">
      <c r="A1" s="429" t="s">
        <v>3</v>
      </c>
      <c r="B1" s="429"/>
      <c r="C1" s="429"/>
      <c r="D1" s="429"/>
      <c r="E1" s="429"/>
      <c r="F1" s="429"/>
      <c r="G1" s="429"/>
      <c r="H1" s="429"/>
      <c r="I1" s="429"/>
      <c r="J1" s="429"/>
      <c r="K1" s="429"/>
      <c r="L1" s="429"/>
      <c r="M1" s="429"/>
      <c r="N1" s="429"/>
      <c r="O1" s="429"/>
      <c r="P1" s="429"/>
      <c r="Q1" s="429"/>
      <c r="R1" s="429"/>
      <c r="S1" s="429"/>
      <c r="T1" s="429"/>
      <c r="U1" s="429"/>
      <c r="V1" s="429"/>
      <c r="W1" s="429"/>
      <c r="X1" s="429"/>
      <c r="Y1" s="429"/>
      <c r="Z1" s="429"/>
      <c r="AA1" s="429"/>
      <c r="AB1" s="429"/>
      <c r="AC1" s="429"/>
      <c r="AD1" s="429"/>
      <c r="AE1" s="429"/>
      <c r="AF1" s="429"/>
      <c r="AG1" s="429"/>
      <c r="AH1" s="429"/>
      <c r="AI1" s="429"/>
      <c r="AJ1" s="429"/>
      <c r="AK1" s="429"/>
    </row>
    <row r="2" spans="1:37" ht="24.6" x14ac:dyDescent="0.25">
      <c r="A2" s="430" t="s">
        <v>5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  <c r="R2" s="430"/>
      <c r="S2" s="430"/>
      <c r="T2" s="430"/>
      <c r="U2" s="430"/>
      <c r="V2" s="430"/>
      <c r="W2" s="430"/>
      <c r="X2" s="430"/>
      <c r="Y2" s="430"/>
      <c r="Z2" s="430"/>
      <c r="AA2" s="430"/>
      <c r="AB2" s="430"/>
      <c r="AC2" s="430"/>
      <c r="AD2" s="430"/>
      <c r="AE2" s="430"/>
      <c r="AF2" s="430"/>
      <c r="AG2" s="430"/>
      <c r="AH2" s="430"/>
      <c r="AI2" s="430"/>
      <c r="AJ2" s="430"/>
      <c r="AK2" s="430"/>
    </row>
    <row r="3" spans="1:37" ht="24.6" x14ac:dyDescent="0.25">
      <c r="A3" s="430" t="str">
        <f>"แบบบันทึกการเข้าเรียนกลุ่มสาระการเรียนรู้"&amp;" "&amp;ข้อมูลพื้นฐาน!B7&amp;"  รหัสรายวิชา "&amp;ข้อมูลพื้นฐาน!B8&amp;" รายวิชา "&amp;ข้อมูลพื้นฐาน!B9&amp;"   "&amp;ข้อมูลพื้นฐาน!B5</f>
        <v xml:space="preserve">แบบบันทึกการเข้าเรียนกลุ่มสาระการเรียนรู้   รหัสรายวิชา  รายวิชา    ปีการศึกษา </v>
      </c>
      <c r="B3" s="430"/>
      <c r="C3" s="430"/>
      <c r="D3" s="430"/>
      <c r="E3" s="430"/>
      <c r="F3" s="430"/>
      <c r="G3" s="430"/>
      <c r="H3" s="430"/>
      <c r="I3" s="430"/>
      <c r="J3" s="430"/>
      <c r="K3" s="430"/>
      <c r="L3" s="430"/>
      <c r="M3" s="430"/>
      <c r="N3" s="430"/>
      <c r="O3" s="430"/>
      <c r="P3" s="430"/>
      <c r="Q3" s="430"/>
      <c r="R3" s="430"/>
      <c r="S3" s="430"/>
      <c r="T3" s="430"/>
      <c r="U3" s="430"/>
      <c r="V3" s="430"/>
      <c r="W3" s="430"/>
      <c r="X3" s="430"/>
      <c r="Y3" s="430"/>
      <c r="Z3" s="430"/>
      <c r="AA3" s="430"/>
      <c r="AB3" s="430"/>
      <c r="AC3" s="430"/>
      <c r="AD3" s="430"/>
      <c r="AE3" s="430"/>
      <c r="AF3" s="430"/>
      <c r="AG3" s="430"/>
      <c r="AH3" s="430"/>
      <c r="AI3" s="430"/>
      <c r="AJ3" s="430"/>
      <c r="AK3" s="430"/>
    </row>
    <row r="4" spans="1:37" ht="24.6" x14ac:dyDescent="0.25">
      <c r="A4" s="441" t="str">
        <f>ข้อมูลพื้นฐาน!B6&amp;"  "</f>
        <v xml:space="preserve">ชั้นประถมศึกษาปีที่   </v>
      </c>
      <c r="B4" s="441"/>
      <c r="C4" s="441"/>
      <c r="D4" s="441"/>
      <c r="E4" s="441"/>
      <c r="F4" s="441"/>
      <c r="G4" s="442" t="str">
        <f>"  ครูผู้สอน "&amp;ข้อมูลพื้นฐาน!B11</f>
        <v xml:space="preserve">  ครูผู้สอน </v>
      </c>
      <c r="H4" s="442"/>
      <c r="I4" s="442"/>
      <c r="J4" s="442"/>
      <c r="K4" s="442"/>
      <c r="L4" s="442"/>
      <c r="M4" s="442"/>
      <c r="N4" s="442"/>
      <c r="O4" s="442"/>
      <c r="P4" s="442"/>
      <c r="Q4" s="442"/>
      <c r="R4" s="442"/>
      <c r="S4" s="442"/>
      <c r="T4" s="441"/>
      <c r="U4" s="441"/>
      <c r="V4" s="441"/>
      <c r="W4" s="441"/>
      <c r="X4" s="441"/>
      <c r="Y4" s="441"/>
      <c r="Z4" s="441"/>
      <c r="AA4" s="441"/>
      <c r="AB4" s="441"/>
      <c r="AC4" s="440"/>
      <c r="AD4" s="440"/>
      <c r="AE4" s="440"/>
      <c r="AF4" s="440"/>
      <c r="AG4" s="440"/>
      <c r="AH4" s="440"/>
      <c r="AI4" s="440"/>
      <c r="AJ4" s="440"/>
      <c r="AK4" s="440"/>
    </row>
    <row r="5" spans="1:37" ht="14.25" customHeight="1" x14ac:dyDescent="0.25">
      <c r="A5" s="418" t="s">
        <v>44</v>
      </c>
      <c r="B5" s="421" t="s">
        <v>47</v>
      </c>
      <c r="C5" s="424" t="s">
        <v>49</v>
      </c>
      <c r="D5" s="431" t="s">
        <v>110</v>
      </c>
      <c r="E5" s="432"/>
      <c r="F5" s="432"/>
      <c r="G5" s="432"/>
      <c r="H5" s="432"/>
      <c r="I5" s="432"/>
      <c r="J5" s="432"/>
      <c r="K5" s="432"/>
      <c r="L5" s="432"/>
      <c r="M5" s="432"/>
      <c r="N5" s="432"/>
      <c r="O5" s="432"/>
      <c r="P5" s="432"/>
      <c r="Q5" s="432"/>
      <c r="R5" s="432"/>
      <c r="S5" s="432"/>
      <c r="T5" s="431" t="s">
        <v>110</v>
      </c>
      <c r="U5" s="432"/>
      <c r="V5" s="432"/>
      <c r="W5" s="432"/>
      <c r="X5" s="432"/>
      <c r="Y5" s="432"/>
      <c r="Z5" s="432"/>
      <c r="AA5" s="432"/>
      <c r="AB5" s="432"/>
      <c r="AC5" s="432"/>
      <c r="AD5" s="432"/>
      <c r="AE5" s="432"/>
      <c r="AF5" s="432"/>
      <c r="AG5" s="432"/>
      <c r="AH5" s="432"/>
      <c r="AI5" s="432"/>
      <c r="AJ5" s="432"/>
      <c r="AK5" s="437"/>
    </row>
    <row r="6" spans="1:37" ht="14.25" customHeight="1" x14ac:dyDescent="0.25">
      <c r="A6" s="419"/>
      <c r="B6" s="422"/>
      <c r="C6" s="425"/>
      <c r="D6" s="433"/>
      <c r="E6" s="434"/>
      <c r="F6" s="434"/>
      <c r="G6" s="434"/>
      <c r="H6" s="434"/>
      <c r="I6" s="434"/>
      <c r="J6" s="434"/>
      <c r="K6" s="434"/>
      <c r="L6" s="434"/>
      <c r="M6" s="434"/>
      <c r="N6" s="434"/>
      <c r="O6" s="434"/>
      <c r="P6" s="434"/>
      <c r="Q6" s="434"/>
      <c r="R6" s="434"/>
      <c r="S6" s="434"/>
      <c r="T6" s="433"/>
      <c r="U6" s="434"/>
      <c r="V6" s="434"/>
      <c r="W6" s="434"/>
      <c r="X6" s="434"/>
      <c r="Y6" s="434"/>
      <c r="Z6" s="434"/>
      <c r="AA6" s="434"/>
      <c r="AB6" s="434"/>
      <c r="AC6" s="434"/>
      <c r="AD6" s="434"/>
      <c r="AE6" s="434"/>
      <c r="AF6" s="434"/>
      <c r="AG6" s="434"/>
      <c r="AH6" s="434"/>
      <c r="AI6" s="434"/>
      <c r="AJ6" s="434"/>
      <c r="AK6" s="438"/>
    </row>
    <row r="7" spans="1:37" ht="18.75" customHeight="1" x14ac:dyDescent="0.25">
      <c r="A7" s="419"/>
      <c r="B7" s="422"/>
      <c r="C7" s="425"/>
      <c r="D7" s="435"/>
      <c r="E7" s="436"/>
      <c r="F7" s="436"/>
      <c r="G7" s="436"/>
      <c r="H7" s="436"/>
      <c r="I7" s="436"/>
      <c r="J7" s="436"/>
      <c r="K7" s="436"/>
      <c r="L7" s="436"/>
      <c r="M7" s="436"/>
      <c r="N7" s="436"/>
      <c r="O7" s="436"/>
      <c r="P7" s="436"/>
      <c r="Q7" s="436"/>
      <c r="R7" s="436"/>
      <c r="S7" s="436"/>
      <c r="T7" s="435"/>
      <c r="U7" s="436"/>
      <c r="V7" s="436"/>
      <c r="W7" s="436"/>
      <c r="X7" s="436"/>
      <c r="Y7" s="436"/>
      <c r="Z7" s="436"/>
      <c r="AA7" s="436"/>
      <c r="AB7" s="436"/>
      <c r="AC7" s="436"/>
      <c r="AD7" s="436"/>
      <c r="AE7" s="436"/>
      <c r="AF7" s="436"/>
      <c r="AG7" s="436"/>
      <c r="AH7" s="436"/>
      <c r="AI7" s="436"/>
      <c r="AJ7" s="436"/>
      <c r="AK7" s="439"/>
    </row>
    <row r="8" spans="1:37" ht="18.75" customHeight="1" x14ac:dyDescent="0.25">
      <c r="A8" s="419"/>
      <c r="B8" s="422"/>
      <c r="C8" s="425"/>
      <c r="D8" s="84">
        <v>1</v>
      </c>
      <c r="E8" s="84">
        <v>2</v>
      </c>
      <c r="F8" s="84">
        <v>3</v>
      </c>
      <c r="G8" s="84">
        <v>4</v>
      </c>
      <c r="H8" s="84">
        <v>5</v>
      </c>
      <c r="I8" s="84">
        <v>6</v>
      </c>
      <c r="J8" s="84">
        <v>7</v>
      </c>
      <c r="K8" s="84">
        <v>8</v>
      </c>
      <c r="L8" s="84">
        <v>9</v>
      </c>
      <c r="M8" s="84">
        <v>10</v>
      </c>
      <c r="N8" s="84">
        <v>11</v>
      </c>
      <c r="O8" s="84">
        <v>12</v>
      </c>
      <c r="P8" s="84">
        <v>13</v>
      </c>
      <c r="Q8" s="84">
        <v>14</v>
      </c>
      <c r="R8" s="84">
        <v>15</v>
      </c>
      <c r="S8" s="84">
        <v>16</v>
      </c>
      <c r="T8" s="84">
        <v>17</v>
      </c>
      <c r="U8" s="84">
        <v>18</v>
      </c>
      <c r="V8" s="84">
        <v>19</v>
      </c>
      <c r="W8" s="84">
        <v>20</v>
      </c>
      <c r="X8" s="84">
        <v>21</v>
      </c>
      <c r="Y8" s="84">
        <v>22</v>
      </c>
      <c r="Z8" s="84">
        <v>23</v>
      </c>
      <c r="AA8" s="84">
        <v>24</v>
      </c>
      <c r="AB8" s="84">
        <v>25</v>
      </c>
      <c r="AC8" s="84">
        <v>26</v>
      </c>
      <c r="AD8" s="84">
        <v>27</v>
      </c>
      <c r="AE8" s="84">
        <v>28</v>
      </c>
      <c r="AF8" s="84">
        <v>29</v>
      </c>
      <c r="AG8" s="84">
        <v>30</v>
      </c>
      <c r="AH8" s="84">
        <v>31</v>
      </c>
      <c r="AI8" s="427" t="s">
        <v>106</v>
      </c>
      <c r="AJ8" s="407" t="s">
        <v>107</v>
      </c>
      <c r="AK8" s="409" t="s">
        <v>105</v>
      </c>
    </row>
    <row r="9" spans="1:37" ht="18.75" customHeight="1" x14ac:dyDescent="0.25">
      <c r="A9" s="420"/>
      <c r="B9" s="423"/>
      <c r="C9" s="426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E9" s="170"/>
      <c r="AF9" s="170"/>
      <c r="AG9" s="170"/>
      <c r="AH9" s="170"/>
      <c r="AI9" s="428"/>
      <c r="AJ9" s="408"/>
      <c r="AK9" s="410"/>
    </row>
    <row r="10" spans="1:37" ht="17.25" customHeight="1" x14ac:dyDescent="0.25">
      <c r="A10" s="86">
        <f>ปพ.5!A7</f>
        <v>0</v>
      </c>
      <c r="B10" s="87">
        <f>ปพ.5!B7</f>
        <v>0</v>
      </c>
      <c r="C10" s="171">
        <f>ปพ.5!D7</f>
        <v>0</v>
      </c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V10" s="172"/>
      <c r="W10" s="172"/>
      <c r="X10" s="172"/>
      <c r="Y10" s="172"/>
      <c r="Z10" s="172"/>
      <c r="AA10" s="172"/>
      <c r="AB10" s="172"/>
      <c r="AC10" s="172"/>
      <c r="AD10" s="172"/>
      <c r="AE10" s="172"/>
      <c r="AF10" s="172"/>
      <c r="AG10" s="172"/>
      <c r="AH10" s="172"/>
      <c r="AI10" s="173">
        <f>COUNTIF(D10:AH10,"ขาด")</f>
        <v>0</v>
      </c>
      <c r="AJ10" s="174">
        <f>COUNTIF(D10:AH10,"ลา")</f>
        <v>0</v>
      </c>
      <c r="AK10" s="175">
        <f>COUNTIF(D10:AH10,"มา")</f>
        <v>0</v>
      </c>
    </row>
    <row r="11" spans="1:37" ht="17.25" customHeight="1" x14ac:dyDescent="0.25">
      <c r="A11" s="86">
        <f>ปพ.5!A8</f>
        <v>0</v>
      </c>
      <c r="B11" s="87">
        <f>ปพ.5!B8</f>
        <v>0</v>
      </c>
      <c r="C11" s="171">
        <f>ปพ.5!D8</f>
        <v>0</v>
      </c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3">
        <f>COUNTIF(D11:AH11,"ขาด")</f>
        <v>0</v>
      </c>
      <c r="AJ11" s="174">
        <f>COUNTIF(D11:AH11,"ลา")</f>
        <v>0</v>
      </c>
      <c r="AK11" s="175">
        <f>COUNTIF(D11:AH11,"มา")</f>
        <v>0</v>
      </c>
    </row>
    <row r="12" spans="1:37" ht="17.25" customHeight="1" x14ac:dyDescent="0.25">
      <c r="A12" s="86">
        <f>ปพ.5!A9</f>
        <v>0</v>
      </c>
      <c r="B12" s="87">
        <f>ปพ.5!B9</f>
        <v>0</v>
      </c>
      <c r="C12" s="171">
        <f>ปพ.5!D9</f>
        <v>0</v>
      </c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3">
        <f t="shared" ref="AI12:AI55" si="0">COUNTIF(D12:AH12,"ขาด")</f>
        <v>0</v>
      </c>
      <c r="AJ12" s="174">
        <f t="shared" ref="AJ12:AJ55" si="1">COUNTIF(D12:AH12,"ลา")</f>
        <v>0</v>
      </c>
      <c r="AK12" s="175">
        <f t="shared" ref="AK12:AK55" si="2">COUNTIF(D12:AH12,"มา")</f>
        <v>0</v>
      </c>
    </row>
    <row r="13" spans="1:37" ht="17.25" customHeight="1" x14ac:dyDescent="0.25">
      <c r="A13" s="86">
        <f>ปพ.5!A10</f>
        <v>0</v>
      </c>
      <c r="B13" s="87">
        <f>ปพ.5!B10</f>
        <v>0</v>
      </c>
      <c r="C13" s="171">
        <f>ปพ.5!D10</f>
        <v>0</v>
      </c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2"/>
      <c r="AH13" s="172"/>
      <c r="AI13" s="173">
        <f t="shared" si="0"/>
        <v>0</v>
      </c>
      <c r="AJ13" s="174">
        <f t="shared" si="1"/>
        <v>0</v>
      </c>
      <c r="AK13" s="175">
        <f t="shared" si="2"/>
        <v>0</v>
      </c>
    </row>
    <row r="14" spans="1:37" ht="17.25" customHeight="1" x14ac:dyDescent="0.25">
      <c r="A14" s="86">
        <f>ปพ.5!A11</f>
        <v>0</v>
      </c>
      <c r="B14" s="87">
        <f>ปพ.5!B11</f>
        <v>0</v>
      </c>
      <c r="C14" s="171">
        <f>ปพ.5!D11</f>
        <v>0</v>
      </c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3">
        <f t="shared" si="0"/>
        <v>0</v>
      </c>
      <c r="AJ14" s="174">
        <f t="shared" si="1"/>
        <v>0</v>
      </c>
      <c r="AK14" s="175">
        <f t="shared" si="2"/>
        <v>0</v>
      </c>
    </row>
    <row r="15" spans="1:37" ht="17.25" customHeight="1" x14ac:dyDescent="0.25">
      <c r="A15" s="86">
        <f>ปพ.5!A12</f>
        <v>0</v>
      </c>
      <c r="B15" s="87">
        <f>ปพ.5!B12</f>
        <v>0</v>
      </c>
      <c r="C15" s="171">
        <f>ปพ.5!D12</f>
        <v>0</v>
      </c>
      <c r="D15" s="172"/>
      <c r="E15" s="172"/>
      <c r="F15" s="172"/>
      <c r="G15" s="172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2"/>
      <c r="U15" s="172"/>
      <c r="V15" s="172"/>
      <c r="W15" s="172"/>
      <c r="X15" s="172"/>
      <c r="Y15" s="172"/>
      <c r="Z15" s="172"/>
      <c r="AA15" s="172"/>
      <c r="AB15" s="172"/>
      <c r="AC15" s="172"/>
      <c r="AD15" s="172"/>
      <c r="AE15" s="172"/>
      <c r="AF15" s="172"/>
      <c r="AG15" s="172"/>
      <c r="AH15" s="172"/>
      <c r="AI15" s="173">
        <f t="shared" si="0"/>
        <v>0</v>
      </c>
      <c r="AJ15" s="174">
        <f t="shared" si="1"/>
        <v>0</v>
      </c>
      <c r="AK15" s="175">
        <f t="shared" si="2"/>
        <v>0</v>
      </c>
    </row>
    <row r="16" spans="1:37" ht="17.25" customHeight="1" x14ac:dyDescent="0.25">
      <c r="A16" s="86">
        <f>ปพ.5!A13</f>
        <v>0</v>
      </c>
      <c r="B16" s="87">
        <f>ปพ.5!B13</f>
        <v>0</v>
      </c>
      <c r="C16" s="171">
        <f>ปพ.5!D13</f>
        <v>0</v>
      </c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  <c r="AF16" s="172"/>
      <c r="AG16" s="172"/>
      <c r="AH16" s="172"/>
      <c r="AI16" s="173">
        <f t="shared" si="0"/>
        <v>0</v>
      </c>
      <c r="AJ16" s="174">
        <f t="shared" si="1"/>
        <v>0</v>
      </c>
      <c r="AK16" s="175">
        <f t="shared" si="2"/>
        <v>0</v>
      </c>
    </row>
    <row r="17" spans="1:37" ht="17.25" customHeight="1" x14ac:dyDescent="0.25">
      <c r="A17" s="86">
        <f>ปพ.5!A14</f>
        <v>0</v>
      </c>
      <c r="B17" s="87">
        <f>ปพ.5!B14</f>
        <v>0</v>
      </c>
      <c r="C17" s="171">
        <f>ปพ.5!D14</f>
        <v>0</v>
      </c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172"/>
      <c r="AE17" s="172"/>
      <c r="AF17" s="172"/>
      <c r="AG17" s="172"/>
      <c r="AH17" s="172"/>
      <c r="AI17" s="173">
        <f t="shared" si="0"/>
        <v>0</v>
      </c>
      <c r="AJ17" s="174">
        <f t="shared" si="1"/>
        <v>0</v>
      </c>
      <c r="AK17" s="175">
        <f t="shared" si="2"/>
        <v>0</v>
      </c>
    </row>
    <row r="18" spans="1:37" ht="17.25" customHeight="1" x14ac:dyDescent="0.25">
      <c r="A18" s="86">
        <f>ปพ.5!A15</f>
        <v>0</v>
      </c>
      <c r="B18" s="87">
        <f>ปพ.5!B15</f>
        <v>0</v>
      </c>
      <c r="C18" s="171">
        <f>ปพ.5!D15</f>
        <v>0</v>
      </c>
      <c r="D18" s="172"/>
      <c r="E18" s="172"/>
      <c r="F18" s="172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2"/>
      <c r="AH18" s="172"/>
      <c r="AI18" s="173">
        <f t="shared" si="0"/>
        <v>0</v>
      </c>
      <c r="AJ18" s="174">
        <f t="shared" si="1"/>
        <v>0</v>
      </c>
      <c r="AK18" s="175">
        <f t="shared" si="2"/>
        <v>0</v>
      </c>
    </row>
    <row r="19" spans="1:37" ht="17.25" customHeight="1" x14ac:dyDescent="0.25">
      <c r="A19" s="86">
        <f>ปพ.5!A16</f>
        <v>0</v>
      </c>
      <c r="B19" s="87">
        <f>ปพ.5!B16</f>
        <v>0</v>
      </c>
      <c r="C19" s="171">
        <f>ปพ.5!D16</f>
        <v>0</v>
      </c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3">
        <f t="shared" si="0"/>
        <v>0</v>
      </c>
      <c r="AJ19" s="174">
        <f t="shared" si="1"/>
        <v>0</v>
      </c>
      <c r="AK19" s="175">
        <f t="shared" si="2"/>
        <v>0</v>
      </c>
    </row>
    <row r="20" spans="1:37" ht="17.25" customHeight="1" x14ac:dyDescent="0.25">
      <c r="A20" s="86">
        <f>ปพ.5!A17</f>
        <v>0</v>
      </c>
      <c r="B20" s="87">
        <f>ปพ.5!B17</f>
        <v>0</v>
      </c>
      <c r="C20" s="171">
        <f>ปพ.5!D17</f>
        <v>0</v>
      </c>
      <c r="D20" s="172"/>
      <c r="E20" s="172"/>
      <c r="F20" s="172"/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172"/>
      <c r="AA20" s="172"/>
      <c r="AB20" s="172"/>
      <c r="AC20" s="172"/>
      <c r="AD20" s="172"/>
      <c r="AE20" s="172"/>
      <c r="AF20" s="172"/>
      <c r="AG20" s="172"/>
      <c r="AH20" s="172"/>
      <c r="AI20" s="173">
        <f t="shared" si="0"/>
        <v>0</v>
      </c>
      <c r="AJ20" s="174">
        <f t="shared" si="1"/>
        <v>0</v>
      </c>
      <c r="AK20" s="175">
        <f t="shared" si="2"/>
        <v>0</v>
      </c>
    </row>
    <row r="21" spans="1:37" ht="17.25" customHeight="1" x14ac:dyDescent="0.25">
      <c r="A21" s="86">
        <f>ปพ.5!A18</f>
        <v>0</v>
      </c>
      <c r="B21" s="87">
        <f>ปพ.5!B18</f>
        <v>0</v>
      </c>
      <c r="C21" s="171">
        <f>ปพ.5!D18</f>
        <v>0</v>
      </c>
      <c r="D21" s="172"/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2"/>
      <c r="U21" s="172"/>
      <c r="V21" s="172"/>
      <c r="W21" s="172"/>
      <c r="X21" s="172"/>
      <c r="Y21" s="172"/>
      <c r="Z21" s="172"/>
      <c r="AA21" s="172"/>
      <c r="AB21" s="172"/>
      <c r="AC21" s="172"/>
      <c r="AD21" s="172"/>
      <c r="AE21" s="172"/>
      <c r="AF21" s="172"/>
      <c r="AG21" s="172"/>
      <c r="AH21" s="172"/>
      <c r="AI21" s="173">
        <f t="shared" si="0"/>
        <v>0</v>
      </c>
      <c r="AJ21" s="174">
        <f t="shared" si="1"/>
        <v>0</v>
      </c>
      <c r="AK21" s="175">
        <f t="shared" si="2"/>
        <v>0</v>
      </c>
    </row>
    <row r="22" spans="1:37" ht="17.25" customHeight="1" x14ac:dyDescent="0.25">
      <c r="A22" s="86">
        <f>ปพ.5!A19</f>
        <v>0</v>
      </c>
      <c r="B22" s="87">
        <f>ปพ.5!B19</f>
        <v>0</v>
      </c>
      <c r="C22" s="171">
        <f>ปพ.5!D19</f>
        <v>0</v>
      </c>
      <c r="D22" s="172"/>
      <c r="E22" s="172"/>
      <c r="F22" s="172"/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2"/>
      <c r="U22" s="172"/>
      <c r="V22" s="172"/>
      <c r="W22" s="172"/>
      <c r="X22" s="172"/>
      <c r="Y22" s="172"/>
      <c r="Z22" s="172"/>
      <c r="AA22" s="172"/>
      <c r="AB22" s="172"/>
      <c r="AC22" s="172"/>
      <c r="AD22" s="172"/>
      <c r="AE22" s="172"/>
      <c r="AF22" s="172"/>
      <c r="AG22" s="172"/>
      <c r="AH22" s="172"/>
      <c r="AI22" s="173">
        <f t="shared" si="0"/>
        <v>0</v>
      </c>
      <c r="AJ22" s="174">
        <f t="shared" si="1"/>
        <v>0</v>
      </c>
      <c r="AK22" s="175">
        <f t="shared" si="2"/>
        <v>0</v>
      </c>
    </row>
    <row r="23" spans="1:37" ht="17.25" customHeight="1" x14ac:dyDescent="0.25">
      <c r="A23" s="86">
        <f>ปพ.5!A20</f>
        <v>0</v>
      </c>
      <c r="B23" s="87">
        <f>ปพ.5!B20</f>
        <v>0</v>
      </c>
      <c r="C23" s="171">
        <f>ปพ.5!D20</f>
        <v>0</v>
      </c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172"/>
      <c r="AH23" s="172"/>
      <c r="AI23" s="173">
        <f t="shared" si="0"/>
        <v>0</v>
      </c>
      <c r="AJ23" s="174">
        <f t="shared" si="1"/>
        <v>0</v>
      </c>
      <c r="AK23" s="175">
        <f t="shared" si="2"/>
        <v>0</v>
      </c>
    </row>
    <row r="24" spans="1:37" ht="17.25" customHeight="1" x14ac:dyDescent="0.25">
      <c r="A24" s="86">
        <f>ปพ.5!A21</f>
        <v>0</v>
      </c>
      <c r="B24" s="87">
        <f>ปพ.5!B21</f>
        <v>0</v>
      </c>
      <c r="C24" s="171">
        <f>ปพ.5!D21</f>
        <v>0</v>
      </c>
      <c r="D24" s="172"/>
      <c r="E24" s="172"/>
      <c r="F24" s="172"/>
      <c r="G24" s="172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2"/>
      <c r="U24" s="172"/>
      <c r="V24" s="172"/>
      <c r="W24" s="172"/>
      <c r="X24" s="172"/>
      <c r="Y24" s="172"/>
      <c r="Z24" s="172"/>
      <c r="AA24" s="172"/>
      <c r="AB24" s="172"/>
      <c r="AC24" s="172"/>
      <c r="AD24" s="172"/>
      <c r="AE24" s="172"/>
      <c r="AF24" s="172"/>
      <c r="AG24" s="172"/>
      <c r="AH24" s="172"/>
      <c r="AI24" s="173">
        <f t="shared" si="0"/>
        <v>0</v>
      </c>
      <c r="AJ24" s="174">
        <f t="shared" si="1"/>
        <v>0</v>
      </c>
      <c r="AK24" s="175">
        <f t="shared" si="2"/>
        <v>0</v>
      </c>
    </row>
    <row r="25" spans="1:37" ht="17.25" customHeight="1" x14ac:dyDescent="0.25">
      <c r="A25" s="86">
        <f>ปพ.5!A22</f>
        <v>0</v>
      </c>
      <c r="B25" s="87">
        <f>ปพ.5!B22</f>
        <v>0</v>
      </c>
      <c r="C25" s="171">
        <f>ปพ.5!D22</f>
        <v>0</v>
      </c>
      <c r="D25" s="172"/>
      <c r="E25" s="172"/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2"/>
      <c r="U25" s="172"/>
      <c r="V25" s="172"/>
      <c r="W25" s="172"/>
      <c r="X25" s="172"/>
      <c r="Y25" s="172"/>
      <c r="Z25" s="172"/>
      <c r="AA25" s="172"/>
      <c r="AB25" s="172"/>
      <c r="AC25" s="172"/>
      <c r="AD25" s="172"/>
      <c r="AE25" s="172"/>
      <c r="AF25" s="172"/>
      <c r="AG25" s="172"/>
      <c r="AH25" s="172"/>
      <c r="AI25" s="173">
        <f t="shared" si="0"/>
        <v>0</v>
      </c>
      <c r="AJ25" s="174">
        <f t="shared" si="1"/>
        <v>0</v>
      </c>
      <c r="AK25" s="175">
        <f t="shared" si="2"/>
        <v>0</v>
      </c>
    </row>
    <row r="26" spans="1:37" ht="17.25" customHeight="1" x14ac:dyDescent="0.25">
      <c r="A26" s="86">
        <f>ปพ.5!A23</f>
        <v>0</v>
      </c>
      <c r="B26" s="87">
        <f>ปพ.5!B23</f>
        <v>0</v>
      </c>
      <c r="C26" s="171">
        <f>ปพ.5!D23</f>
        <v>0</v>
      </c>
      <c r="D26" s="172"/>
      <c r="E26" s="172"/>
      <c r="F26" s="172"/>
      <c r="G26" s="172"/>
      <c r="H26" s="172"/>
      <c r="I26" s="172"/>
      <c r="J26" s="172"/>
      <c r="K26" s="172"/>
      <c r="L26" s="172"/>
      <c r="M26" s="172"/>
      <c r="N26" s="172"/>
      <c r="O26" s="172"/>
      <c r="P26" s="172"/>
      <c r="Q26" s="172"/>
      <c r="R26" s="172"/>
      <c r="S26" s="172"/>
      <c r="T26" s="172"/>
      <c r="U26" s="172"/>
      <c r="V26" s="172"/>
      <c r="W26" s="172"/>
      <c r="X26" s="172"/>
      <c r="Y26" s="172"/>
      <c r="Z26" s="172"/>
      <c r="AA26" s="172"/>
      <c r="AB26" s="172"/>
      <c r="AC26" s="172"/>
      <c r="AD26" s="172"/>
      <c r="AE26" s="172"/>
      <c r="AF26" s="172"/>
      <c r="AG26" s="172"/>
      <c r="AH26" s="172"/>
      <c r="AI26" s="173">
        <f t="shared" si="0"/>
        <v>0</v>
      </c>
      <c r="AJ26" s="174">
        <f t="shared" si="1"/>
        <v>0</v>
      </c>
      <c r="AK26" s="175">
        <f t="shared" si="2"/>
        <v>0</v>
      </c>
    </row>
    <row r="27" spans="1:37" ht="17.25" customHeight="1" x14ac:dyDescent="0.25">
      <c r="A27" s="86">
        <f>ปพ.5!A24</f>
        <v>0</v>
      </c>
      <c r="B27" s="87">
        <f>ปพ.5!B24</f>
        <v>0</v>
      </c>
      <c r="C27" s="171">
        <f>ปพ.5!D24</f>
        <v>0</v>
      </c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172"/>
      <c r="AH27" s="172"/>
      <c r="AI27" s="173">
        <f t="shared" si="0"/>
        <v>0</v>
      </c>
      <c r="AJ27" s="174">
        <f t="shared" si="1"/>
        <v>0</v>
      </c>
      <c r="AK27" s="175">
        <f t="shared" si="2"/>
        <v>0</v>
      </c>
    </row>
    <row r="28" spans="1:37" ht="17.25" customHeight="1" x14ac:dyDescent="0.25">
      <c r="A28" s="86">
        <f>ปพ.5!A25</f>
        <v>0</v>
      </c>
      <c r="B28" s="87">
        <f>ปพ.5!B25</f>
        <v>0</v>
      </c>
      <c r="C28" s="171">
        <f>ปพ.5!D25</f>
        <v>0</v>
      </c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2"/>
      <c r="AD28" s="172"/>
      <c r="AE28" s="172"/>
      <c r="AF28" s="172"/>
      <c r="AG28" s="172"/>
      <c r="AH28" s="172"/>
      <c r="AI28" s="173">
        <f t="shared" si="0"/>
        <v>0</v>
      </c>
      <c r="AJ28" s="174">
        <f t="shared" si="1"/>
        <v>0</v>
      </c>
      <c r="AK28" s="175">
        <f t="shared" si="2"/>
        <v>0</v>
      </c>
    </row>
    <row r="29" spans="1:37" ht="17.25" customHeight="1" x14ac:dyDescent="0.25">
      <c r="A29" s="86">
        <f>ปพ.5!A26</f>
        <v>0</v>
      </c>
      <c r="B29" s="87">
        <f>ปพ.5!B26</f>
        <v>0</v>
      </c>
      <c r="C29" s="171">
        <f>ปพ.5!D26</f>
        <v>0</v>
      </c>
      <c r="D29" s="172"/>
      <c r="E29" s="172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72"/>
      <c r="AH29" s="172"/>
      <c r="AI29" s="173">
        <f t="shared" si="0"/>
        <v>0</v>
      </c>
      <c r="AJ29" s="174">
        <f t="shared" si="1"/>
        <v>0</v>
      </c>
      <c r="AK29" s="175">
        <f t="shared" si="2"/>
        <v>0</v>
      </c>
    </row>
    <row r="30" spans="1:37" ht="17.25" customHeight="1" x14ac:dyDescent="0.25">
      <c r="A30" s="86">
        <f>ปพ.5!A27</f>
        <v>0</v>
      </c>
      <c r="B30" s="87">
        <f>ปพ.5!B27</f>
        <v>0</v>
      </c>
      <c r="C30" s="171">
        <f>ปพ.5!D27</f>
        <v>0</v>
      </c>
      <c r="D30" s="172"/>
      <c r="E30" s="172"/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72"/>
      <c r="AD30" s="172"/>
      <c r="AE30" s="172"/>
      <c r="AF30" s="172"/>
      <c r="AG30" s="172"/>
      <c r="AH30" s="172"/>
      <c r="AI30" s="173">
        <f t="shared" si="0"/>
        <v>0</v>
      </c>
      <c r="AJ30" s="174">
        <f t="shared" si="1"/>
        <v>0</v>
      </c>
      <c r="AK30" s="175">
        <f t="shared" si="2"/>
        <v>0</v>
      </c>
    </row>
    <row r="31" spans="1:37" ht="17.25" customHeight="1" x14ac:dyDescent="0.25">
      <c r="A31" s="86">
        <f>ปพ.5!A28</f>
        <v>0</v>
      </c>
      <c r="B31" s="87">
        <f>ปพ.5!B28</f>
        <v>0</v>
      </c>
      <c r="C31" s="171">
        <f>ปพ.5!D28</f>
        <v>0</v>
      </c>
      <c r="D31" s="172"/>
      <c r="E31" s="172"/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H31" s="172"/>
      <c r="AI31" s="173">
        <f t="shared" si="0"/>
        <v>0</v>
      </c>
      <c r="AJ31" s="174">
        <f t="shared" si="1"/>
        <v>0</v>
      </c>
      <c r="AK31" s="175">
        <f t="shared" si="2"/>
        <v>0</v>
      </c>
    </row>
    <row r="32" spans="1:37" ht="17.25" customHeight="1" x14ac:dyDescent="0.25">
      <c r="A32" s="86">
        <f>ปพ.5!A29</f>
        <v>0</v>
      </c>
      <c r="B32" s="87">
        <f>ปพ.5!B29</f>
        <v>0</v>
      </c>
      <c r="C32" s="171">
        <f>ปพ.5!D29</f>
        <v>0</v>
      </c>
      <c r="D32" s="172"/>
      <c r="E32" s="172"/>
      <c r="F32" s="172"/>
      <c r="G32" s="172"/>
      <c r="H32" s="172"/>
      <c r="I32" s="172"/>
      <c r="J32" s="172"/>
      <c r="K32" s="172"/>
      <c r="L32" s="172"/>
      <c r="M32" s="172"/>
      <c r="N32" s="172"/>
      <c r="O32" s="172"/>
      <c r="P32" s="172"/>
      <c r="Q32" s="172"/>
      <c r="R32" s="172"/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172"/>
      <c r="AH32" s="172"/>
      <c r="AI32" s="173">
        <f t="shared" si="0"/>
        <v>0</v>
      </c>
      <c r="AJ32" s="174">
        <f t="shared" si="1"/>
        <v>0</v>
      </c>
      <c r="AK32" s="175">
        <f t="shared" si="2"/>
        <v>0</v>
      </c>
    </row>
    <row r="33" spans="1:37" ht="17.25" customHeight="1" x14ac:dyDescent="0.25">
      <c r="A33" s="86">
        <f>ปพ.5!A30</f>
        <v>0</v>
      </c>
      <c r="B33" s="87">
        <f>ปพ.5!B30</f>
        <v>0</v>
      </c>
      <c r="C33" s="171">
        <f>ปพ.5!D30</f>
        <v>0</v>
      </c>
      <c r="D33" s="172"/>
      <c r="E33" s="172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2"/>
      <c r="R33" s="172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172"/>
      <c r="AD33" s="172"/>
      <c r="AE33" s="172"/>
      <c r="AF33" s="172"/>
      <c r="AG33" s="172"/>
      <c r="AH33" s="172"/>
      <c r="AI33" s="173">
        <f t="shared" si="0"/>
        <v>0</v>
      </c>
      <c r="AJ33" s="174">
        <f t="shared" si="1"/>
        <v>0</v>
      </c>
      <c r="AK33" s="175">
        <f t="shared" si="2"/>
        <v>0</v>
      </c>
    </row>
    <row r="34" spans="1:37" ht="17.25" customHeight="1" x14ac:dyDescent="0.25">
      <c r="A34" s="86">
        <f>ปพ.5!A31</f>
        <v>0</v>
      </c>
      <c r="B34" s="87">
        <f>ปพ.5!B31</f>
        <v>0</v>
      </c>
      <c r="C34" s="171">
        <f>ปพ.5!D31</f>
        <v>0</v>
      </c>
      <c r="D34" s="172"/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2"/>
      <c r="AE34" s="172"/>
      <c r="AF34" s="172"/>
      <c r="AG34" s="172"/>
      <c r="AH34" s="172"/>
      <c r="AI34" s="173">
        <f t="shared" si="0"/>
        <v>0</v>
      </c>
      <c r="AJ34" s="174">
        <f t="shared" si="1"/>
        <v>0</v>
      </c>
      <c r="AK34" s="175">
        <f t="shared" si="2"/>
        <v>0</v>
      </c>
    </row>
    <row r="35" spans="1:37" ht="17.25" customHeight="1" x14ac:dyDescent="0.25">
      <c r="A35" s="86">
        <f>ปพ.5!A32</f>
        <v>0</v>
      </c>
      <c r="B35" s="87">
        <f>ปพ.5!B32</f>
        <v>0</v>
      </c>
      <c r="C35" s="171">
        <f>ปพ.5!D32</f>
        <v>0</v>
      </c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H35" s="172"/>
      <c r="AI35" s="173">
        <f t="shared" si="0"/>
        <v>0</v>
      </c>
      <c r="AJ35" s="174">
        <f t="shared" si="1"/>
        <v>0</v>
      </c>
      <c r="AK35" s="175">
        <f t="shared" si="2"/>
        <v>0</v>
      </c>
    </row>
    <row r="36" spans="1:37" ht="17.25" customHeight="1" x14ac:dyDescent="0.25">
      <c r="A36" s="86">
        <f>ปพ.5!A33</f>
        <v>0</v>
      </c>
      <c r="B36" s="87">
        <f>ปพ.5!B33</f>
        <v>0</v>
      </c>
      <c r="C36" s="171">
        <f>ปพ.5!D33</f>
        <v>0</v>
      </c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  <c r="V36" s="172"/>
      <c r="W36" s="172"/>
      <c r="X36" s="172"/>
      <c r="Y36" s="172"/>
      <c r="Z36" s="172"/>
      <c r="AA36" s="172"/>
      <c r="AB36" s="172"/>
      <c r="AC36" s="172"/>
      <c r="AD36" s="172"/>
      <c r="AE36" s="172"/>
      <c r="AF36" s="172"/>
      <c r="AG36" s="172"/>
      <c r="AH36" s="172"/>
      <c r="AI36" s="173">
        <f t="shared" si="0"/>
        <v>0</v>
      </c>
      <c r="AJ36" s="174">
        <f t="shared" si="1"/>
        <v>0</v>
      </c>
      <c r="AK36" s="175">
        <f t="shared" si="2"/>
        <v>0</v>
      </c>
    </row>
    <row r="37" spans="1:37" ht="17.25" customHeight="1" x14ac:dyDescent="0.25">
      <c r="A37" s="86">
        <f>ปพ.5!A34</f>
        <v>0</v>
      </c>
      <c r="B37" s="87">
        <f>ปพ.5!B34</f>
        <v>0</v>
      </c>
      <c r="C37" s="171">
        <f>ปพ.5!D34</f>
        <v>0</v>
      </c>
      <c r="D37" s="172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72"/>
      <c r="Q37" s="172"/>
      <c r="R37" s="172"/>
      <c r="S37" s="172"/>
      <c r="T37" s="172"/>
      <c r="U37" s="172"/>
      <c r="V37" s="172"/>
      <c r="W37" s="172"/>
      <c r="X37" s="172"/>
      <c r="Y37" s="172"/>
      <c r="Z37" s="172"/>
      <c r="AA37" s="172"/>
      <c r="AB37" s="172"/>
      <c r="AC37" s="172"/>
      <c r="AD37" s="172"/>
      <c r="AE37" s="172"/>
      <c r="AF37" s="172"/>
      <c r="AG37" s="172"/>
      <c r="AH37" s="172"/>
      <c r="AI37" s="173">
        <f t="shared" si="0"/>
        <v>0</v>
      </c>
      <c r="AJ37" s="174">
        <f t="shared" si="1"/>
        <v>0</v>
      </c>
      <c r="AK37" s="175">
        <f t="shared" si="2"/>
        <v>0</v>
      </c>
    </row>
    <row r="38" spans="1:37" ht="17.25" customHeight="1" x14ac:dyDescent="0.25">
      <c r="A38" s="86">
        <f>ปพ.5!A35</f>
        <v>0</v>
      </c>
      <c r="B38" s="87">
        <f>ปพ.5!B35</f>
        <v>0</v>
      </c>
      <c r="C38" s="171">
        <f>ปพ.5!D35</f>
        <v>0</v>
      </c>
      <c r="D38" s="172"/>
      <c r="E38" s="172"/>
      <c r="F38" s="172"/>
      <c r="G38" s="172"/>
      <c r="H38" s="172"/>
      <c r="I38" s="172"/>
      <c r="J38" s="172"/>
      <c r="K38" s="172"/>
      <c r="L38" s="172"/>
      <c r="M38" s="172"/>
      <c r="N38" s="172"/>
      <c r="O38" s="172"/>
      <c r="P38" s="172"/>
      <c r="Q38" s="172"/>
      <c r="R38" s="172"/>
      <c r="S38" s="172"/>
      <c r="T38" s="172"/>
      <c r="U38" s="172"/>
      <c r="V38" s="172"/>
      <c r="W38" s="172"/>
      <c r="X38" s="172"/>
      <c r="Y38" s="172"/>
      <c r="Z38" s="172"/>
      <c r="AA38" s="172"/>
      <c r="AB38" s="172"/>
      <c r="AC38" s="172"/>
      <c r="AD38" s="172"/>
      <c r="AE38" s="172"/>
      <c r="AF38" s="172"/>
      <c r="AG38" s="172"/>
      <c r="AH38" s="172"/>
      <c r="AI38" s="173">
        <f t="shared" si="0"/>
        <v>0</v>
      </c>
      <c r="AJ38" s="174">
        <f t="shared" si="1"/>
        <v>0</v>
      </c>
      <c r="AK38" s="175">
        <f t="shared" si="2"/>
        <v>0</v>
      </c>
    </row>
    <row r="39" spans="1:37" ht="17.25" customHeight="1" x14ac:dyDescent="0.25">
      <c r="A39" s="86">
        <f>ปพ.5!A36</f>
        <v>0</v>
      </c>
      <c r="B39" s="87">
        <f>ปพ.5!B36</f>
        <v>0</v>
      </c>
      <c r="C39" s="171">
        <f>ปพ.5!D36</f>
        <v>0</v>
      </c>
      <c r="D39" s="172"/>
      <c r="E39" s="172"/>
      <c r="F39" s="172"/>
      <c r="G39" s="172"/>
      <c r="H39" s="172"/>
      <c r="I39" s="172"/>
      <c r="J39" s="172"/>
      <c r="K39" s="172"/>
      <c r="L39" s="172"/>
      <c r="M39" s="172"/>
      <c r="N39" s="172"/>
      <c r="O39" s="172"/>
      <c r="P39" s="172"/>
      <c r="Q39" s="172"/>
      <c r="R39" s="172"/>
      <c r="S39" s="172"/>
      <c r="T39" s="172"/>
      <c r="U39" s="172"/>
      <c r="V39" s="172"/>
      <c r="W39" s="172"/>
      <c r="X39" s="172"/>
      <c r="Y39" s="172"/>
      <c r="Z39" s="172"/>
      <c r="AA39" s="172"/>
      <c r="AB39" s="172"/>
      <c r="AC39" s="172"/>
      <c r="AD39" s="172"/>
      <c r="AE39" s="172"/>
      <c r="AF39" s="172"/>
      <c r="AG39" s="172"/>
      <c r="AH39" s="172"/>
      <c r="AI39" s="173">
        <f t="shared" si="0"/>
        <v>0</v>
      </c>
      <c r="AJ39" s="174">
        <f t="shared" si="1"/>
        <v>0</v>
      </c>
      <c r="AK39" s="175">
        <f t="shared" si="2"/>
        <v>0</v>
      </c>
    </row>
    <row r="40" spans="1:37" ht="17.25" customHeight="1" x14ac:dyDescent="0.25">
      <c r="A40" s="86">
        <f>ปพ.5!A37</f>
        <v>0</v>
      </c>
      <c r="B40" s="87">
        <f>ปพ.5!B37</f>
        <v>0</v>
      </c>
      <c r="C40" s="171">
        <f>ปพ.5!D37</f>
        <v>0</v>
      </c>
      <c r="D40" s="172"/>
      <c r="E40" s="172"/>
      <c r="F40" s="172"/>
      <c r="G40" s="172"/>
      <c r="H40" s="172"/>
      <c r="I40" s="172"/>
      <c r="J40" s="172"/>
      <c r="K40" s="172"/>
      <c r="L40" s="172"/>
      <c r="M40" s="172"/>
      <c r="N40" s="172"/>
      <c r="O40" s="172"/>
      <c r="P40" s="172"/>
      <c r="Q40" s="172"/>
      <c r="R40" s="172"/>
      <c r="S40" s="172"/>
      <c r="T40" s="172"/>
      <c r="U40" s="172"/>
      <c r="V40" s="172"/>
      <c r="W40" s="172"/>
      <c r="X40" s="172"/>
      <c r="Y40" s="172"/>
      <c r="Z40" s="172"/>
      <c r="AA40" s="172"/>
      <c r="AB40" s="172"/>
      <c r="AC40" s="172"/>
      <c r="AD40" s="172"/>
      <c r="AE40" s="172"/>
      <c r="AF40" s="172"/>
      <c r="AG40" s="172"/>
      <c r="AH40" s="172"/>
      <c r="AI40" s="173">
        <f t="shared" si="0"/>
        <v>0</v>
      </c>
      <c r="AJ40" s="174">
        <f t="shared" si="1"/>
        <v>0</v>
      </c>
      <c r="AK40" s="175">
        <f t="shared" si="2"/>
        <v>0</v>
      </c>
    </row>
    <row r="41" spans="1:37" ht="17.25" customHeight="1" x14ac:dyDescent="0.25">
      <c r="A41" s="86">
        <f>ปพ.5!A38</f>
        <v>0</v>
      </c>
      <c r="B41" s="87">
        <f>ปพ.5!B38</f>
        <v>0</v>
      </c>
      <c r="C41" s="171">
        <f>ปพ.5!D38</f>
        <v>0</v>
      </c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  <c r="V41" s="172"/>
      <c r="W41" s="172"/>
      <c r="X41" s="172"/>
      <c r="Y41" s="172"/>
      <c r="Z41" s="172"/>
      <c r="AA41" s="172"/>
      <c r="AB41" s="172"/>
      <c r="AC41" s="172"/>
      <c r="AD41" s="172"/>
      <c r="AE41" s="172"/>
      <c r="AF41" s="172"/>
      <c r="AG41" s="172"/>
      <c r="AH41" s="172"/>
      <c r="AI41" s="173">
        <f t="shared" si="0"/>
        <v>0</v>
      </c>
      <c r="AJ41" s="174">
        <f t="shared" si="1"/>
        <v>0</v>
      </c>
      <c r="AK41" s="175">
        <f t="shared" si="2"/>
        <v>0</v>
      </c>
    </row>
    <row r="42" spans="1:37" ht="17.25" customHeight="1" x14ac:dyDescent="0.25">
      <c r="A42" s="86">
        <f>ปพ.5!A39</f>
        <v>0</v>
      </c>
      <c r="B42" s="87">
        <f>ปพ.5!B39</f>
        <v>0</v>
      </c>
      <c r="C42" s="171">
        <f>ปพ.5!D39</f>
        <v>0</v>
      </c>
      <c r="D42" s="172"/>
      <c r="E42" s="172"/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72"/>
      <c r="S42" s="172"/>
      <c r="T42" s="172"/>
      <c r="U42" s="172"/>
      <c r="V42" s="172"/>
      <c r="W42" s="172"/>
      <c r="X42" s="172"/>
      <c r="Y42" s="172"/>
      <c r="Z42" s="172"/>
      <c r="AA42" s="172"/>
      <c r="AB42" s="172"/>
      <c r="AC42" s="172"/>
      <c r="AD42" s="172"/>
      <c r="AE42" s="172"/>
      <c r="AF42" s="172"/>
      <c r="AG42" s="172"/>
      <c r="AH42" s="172"/>
      <c r="AI42" s="173">
        <f t="shared" si="0"/>
        <v>0</v>
      </c>
      <c r="AJ42" s="174">
        <f t="shared" si="1"/>
        <v>0</v>
      </c>
      <c r="AK42" s="175">
        <f t="shared" si="2"/>
        <v>0</v>
      </c>
    </row>
    <row r="43" spans="1:37" ht="17.25" customHeight="1" x14ac:dyDescent="0.25">
      <c r="A43" s="86">
        <f>ปพ.5!A40</f>
        <v>0</v>
      </c>
      <c r="B43" s="87">
        <f>ปพ.5!B40</f>
        <v>0</v>
      </c>
      <c r="C43" s="171">
        <f>ปพ.5!D40</f>
        <v>0</v>
      </c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2"/>
      <c r="Q43" s="172"/>
      <c r="R43" s="172"/>
      <c r="S43" s="172"/>
      <c r="T43" s="172"/>
      <c r="U43" s="172"/>
      <c r="V43" s="172"/>
      <c r="W43" s="172"/>
      <c r="X43" s="172"/>
      <c r="Y43" s="172"/>
      <c r="Z43" s="172"/>
      <c r="AA43" s="172"/>
      <c r="AB43" s="172"/>
      <c r="AC43" s="172"/>
      <c r="AD43" s="172"/>
      <c r="AE43" s="172"/>
      <c r="AF43" s="172"/>
      <c r="AG43" s="172"/>
      <c r="AH43" s="172"/>
      <c r="AI43" s="173">
        <f t="shared" si="0"/>
        <v>0</v>
      </c>
      <c r="AJ43" s="174">
        <f t="shared" si="1"/>
        <v>0</v>
      </c>
      <c r="AK43" s="175">
        <f t="shared" si="2"/>
        <v>0</v>
      </c>
    </row>
    <row r="44" spans="1:37" ht="17.25" customHeight="1" x14ac:dyDescent="0.25">
      <c r="A44" s="86">
        <f>ปพ.5!A41</f>
        <v>0</v>
      </c>
      <c r="B44" s="87">
        <f>ปพ.5!B41</f>
        <v>0</v>
      </c>
      <c r="C44" s="171">
        <f>ปพ.5!D41</f>
        <v>0</v>
      </c>
      <c r="D44" s="172"/>
      <c r="E44" s="172"/>
      <c r="F44" s="172"/>
      <c r="G44" s="172"/>
      <c r="H44" s="172"/>
      <c r="I44" s="172"/>
      <c r="J44" s="172"/>
      <c r="K44" s="172"/>
      <c r="L44" s="172"/>
      <c r="M44" s="172"/>
      <c r="N44" s="172"/>
      <c r="O44" s="172"/>
      <c r="P44" s="172"/>
      <c r="Q44" s="172"/>
      <c r="R44" s="172"/>
      <c r="S44" s="172"/>
      <c r="T44" s="172"/>
      <c r="U44" s="172"/>
      <c r="V44" s="172"/>
      <c r="W44" s="172"/>
      <c r="X44" s="172"/>
      <c r="Y44" s="172"/>
      <c r="Z44" s="172"/>
      <c r="AA44" s="172"/>
      <c r="AB44" s="172"/>
      <c r="AC44" s="172"/>
      <c r="AD44" s="172"/>
      <c r="AE44" s="172"/>
      <c r="AF44" s="172"/>
      <c r="AG44" s="172"/>
      <c r="AH44" s="172"/>
      <c r="AI44" s="173">
        <f t="shared" si="0"/>
        <v>0</v>
      </c>
      <c r="AJ44" s="174">
        <f t="shared" si="1"/>
        <v>0</v>
      </c>
      <c r="AK44" s="175">
        <f t="shared" si="2"/>
        <v>0</v>
      </c>
    </row>
    <row r="45" spans="1:37" ht="17.25" customHeight="1" x14ac:dyDescent="0.25">
      <c r="A45" s="86">
        <f>ปพ.5!A42</f>
        <v>0</v>
      </c>
      <c r="B45" s="87">
        <f>ปพ.5!B42</f>
        <v>0</v>
      </c>
      <c r="C45" s="171">
        <f>ปพ.5!D42</f>
        <v>0</v>
      </c>
      <c r="D45" s="172"/>
      <c r="E45" s="172"/>
      <c r="F45" s="172"/>
      <c r="G45" s="172"/>
      <c r="H45" s="172"/>
      <c r="I45" s="172"/>
      <c r="J45" s="172"/>
      <c r="K45" s="172"/>
      <c r="L45" s="172"/>
      <c r="M45" s="172"/>
      <c r="N45" s="172"/>
      <c r="O45" s="172"/>
      <c r="P45" s="172"/>
      <c r="Q45" s="172"/>
      <c r="R45" s="172"/>
      <c r="S45" s="172"/>
      <c r="T45" s="172"/>
      <c r="U45" s="172"/>
      <c r="V45" s="172"/>
      <c r="W45" s="172"/>
      <c r="X45" s="172"/>
      <c r="Y45" s="172"/>
      <c r="Z45" s="172"/>
      <c r="AA45" s="172"/>
      <c r="AB45" s="172"/>
      <c r="AC45" s="172"/>
      <c r="AD45" s="172"/>
      <c r="AE45" s="172"/>
      <c r="AF45" s="172"/>
      <c r="AG45" s="172"/>
      <c r="AH45" s="172"/>
      <c r="AI45" s="173">
        <f t="shared" si="0"/>
        <v>0</v>
      </c>
      <c r="AJ45" s="174">
        <f t="shared" si="1"/>
        <v>0</v>
      </c>
      <c r="AK45" s="175">
        <f t="shared" si="2"/>
        <v>0</v>
      </c>
    </row>
    <row r="46" spans="1:37" ht="17.25" customHeight="1" x14ac:dyDescent="0.25">
      <c r="A46" s="86">
        <f>ปพ.5!A43</f>
        <v>0</v>
      </c>
      <c r="B46" s="87">
        <f>ปพ.5!B43</f>
        <v>0</v>
      </c>
      <c r="C46" s="171">
        <f>ปพ.5!D43</f>
        <v>0</v>
      </c>
      <c r="D46" s="172"/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72"/>
      <c r="P46" s="172"/>
      <c r="Q46" s="172"/>
      <c r="R46" s="172"/>
      <c r="S46" s="172"/>
      <c r="T46" s="172"/>
      <c r="U46" s="172"/>
      <c r="V46" s="172"/>
      <c r="W46" s="172"/>
      <c r="X46" s="172"/>
      <c r="Y46" s="172"/>
      <c r="Z46" s="172"/>
      <c r="AA46" s="172"/>
      <c r="AB46" s="172"/>
      <c r="AC46" s="172"/>
      <c r="AD46" s="172"/>
      <c r="AE46" s="172"/>
      <c r="AF46" s="172"/>
      <c r="AG46" s="172"/>
      <c r="AH46" s="172"/>
      <c r="AI46" s="173">
        <f t="shared" si="0"/>
        <v>0</v>
      </c>
      <c r="AJ46" s="174">
        <f t="shared" si="1"/>
        <v>0</v>
      </c>
      <c r="AK46" s="175">
        <f t="shared" si="2"/>
        <v>0</v>
      </c>
    </row>
    <row r="47" spans="1:37" ht="17.25" customHeight="1" x14ac:dyDescent="0.25">
      <c r="A47" s="86">
        <f>ปพ.5!A44</f>
        <v>0</v>
      </c>
      <c r="B47" s="87">
        <f>ปพ.5!B44</f>
        <v>0</v>
      </c>
      <c r="C47" s="171">
        <f>ปพ.5!D44</f>
        <v>0</v>
      </c>
      <c r="D47" s="172"/>
      <c r="E47" s="172"/>
      <c r="F47" s="172"/>
      <c r="G47" s="172"/>
      <c r="H47" s="172"/>
      <c r="I47" s="172"/>
      <c r="J47" s="172"/>
      <c r="K47" s="172"/>
      <c r="L47" s="172"/>
      <c r="M47" s="172"/>
      <c r="N47" s="172"/>
      <c r="O47" s="172"/>
      <c r="P47" s="172"/>
      <c r="Q47" s="172"/>
      <c r="R47" s="172"/>
      <c r="S47" s="172"/>
      <c r="T47" s="172"/>
      <c r="U47" s="172"/>
      <c r="V47" s="172"/>
      <c r="W47" s="172"/>
      <c r="X47" s="172"/>
      <c r="Y47" s="172"/>
      <c r="Z47" s="172"/>
      <c r="AA47" s="172"/>
      <c r="AB47" s="172"/>
      <c r="AC47" s="172"/>
      <c r="AD47" s="172"/>
      <c r="AE47" s="172"/>
      <c r="AF47" s="172"/>
      <c r="AG47" s="172"/>
      <c r="AH47" s="172"/>
      <c r="AI47" s="173">
        <f t="shared" si="0"/>
        <v>0</v>
      </c>
      <c r="AJ47" s="174">
        <f t="shared" si="1"/>
        <v>0</v>
      </c>
      <c r="AK47" s="175">
        <f t="shared" si="2"/>
        <v>0</v>
      </c>
    </row>
    <row r="48" spans="1:37" ht="17.25" customHeight="1" x14ac:dyDescent="0.25">
      <c r="A48" s="86">
        <f>ปพ.5!A45</f>
        <v>0</v>
      </c>
      <c r="B48" s="87">
        <f>ปพ.5!B45</f>
        <v>0</v>
      </c>
      <c r="C48" s="171">
        <f>ปพ.5!D45</f>
        <v>0</v>
      </c>
      <c r="D48" s="172"/>
      <c r="E48" s="172"/>
      <c r="F48" s="172"/>
      <c r="G48" s="172"/>
      <c r="H48" s="172"/>
      <c r="I48" s="172"/>
      <c r="J48" s="172"/>
      <c r="K48" s="172"/>
      <c r="L48" s="172"/>
      <c r="M48" s="172"/>
      <c r="N48" s="172"/>
      <c r="O48" s="172"/>
      <c r="P48" s="172"/>
      <c r="Q48" s="172"/>
      <c r="R48" s="172"/>
      <c r="S48" s="172"/>
      <c r="T48" s="172"/>
      <c r="U48" s="172"/>
      <c r="V48" s="172"/>
      <c r="W48" s="172"/>
      <c r="X48" s="172"/>
      <c r="Y48" s="172"/>
      <c r="Z48" s="172"/>
      <c r="AA48" s="172"/>
      <c r="AB48" s="172"/>
      <c r="AC48" s="172"/>
      <c r="AD48" s="172"/>
      <c r="AE48" s="172"/>
      <c r="AF48" s="172"/>
      <c r="AG48" s="172"/>
      <c r="AH48" s="172"/>
      <c r="AI48" s="173">
        <f t="shared" si="0"/>
        <v>0</v>
      </c>
      <c r="AJ48" s="174">
        <f t="shared" si="1"/>
        <v>0</v>
      </c>
      <c r="AK48" s="175">
        <f t="shared" si="2"/>
        <v>0</v>
      </c>
    </row>
    <row r="49" spans="1:37" ht="17.25" customHeight="1" x14ac:dyDescent="0.25">
      <c r="A49" s="86">
        <f>ปพ.5!A46</f>
        <v>0</v>
      </c>
      <c r="B49" s="87">
        <f>ปพ.5!B46</f>
        <v>0</v>
      </c>
      <c r="C49" s="171">
        <f>ปพ.5!D46</f>
        <v>0</v>
      </c>
      <c r="D49" s="172"/>
      <c r="E49" s="172"/>
      <c r="F49" s="172"/>
      <c r="G49" s="172"/>
      <c r="H49" s="172"/>
      <c r="I49" s="172"/>
      <c r="J49" s="172"/>
      <c r="K49" s="172"/>
      <c r="L49" s="172"/>
      <c r="M49" s="172"/>
      <c r="N49" s="172"/>
      <c r="O49" s="172"/>
      <c r="P49" s="172"/>
      <c r="Q49" s="172"/>
      <c r="R49" s="172"/>
      <c r="S49" s="172"/>
      <c r="T49" s="172"/>
      <c r="U49" s="172"/>
      <c r="V49" s="172"/>
      <c r="W49" s="172"/>
      <c r="X49" s="172"/>
      <c r="Y49" s="172"/>
      <c r="Z49" s="172"/>
      <c r="AA49" s="172"/>
      <c r="AB49" s="172"/>
      <c r="AC49" s="172"/>
      <c r="AD49" s="172"/>
      <c r="AE49" s="172"/>
      <c r="AF49" s="172"/>
      <c r="AG49" s="172"/>
      <c r="AH49" s="172"/>
      <c r="AI49" s="173">
        <f t="shared" si="0"/>
        <v>0</v>
      </c>
      <c r="AJ49" s="174">
        <f t="shared" si="1"/>
        <v>0</v>
      </c>
      <c r="AK49" s="175">
        <f t="shared" si="2"/>
        <v>0</v>
      </c>
    </row>
    <row r="50" spans="1:37" ht="17.25" customHeight="1" x14ac:dyDescent="0.25">
      <c r="A50" s="86">
        <f>ปพ.5!A47</f>
        <v>0</v>
      </c>
      <c r="B50" s="87">
        <f>ปพ.5!B47</f>
        <v>0</v>
      </c>
      <c r="C50" s="171">
        <f>ปพ.5!D47</f>
        <v>0</v>
      </c>
      <c r="D50" s="172"/>
      <c r="E50" s="172"/>
      <c r="F50" s="172"/>
      <c r="G50" s="172"/>
      <c r="H50" s="172"/>
      <c r="I50" s="172"/>
      <c r="J50" s="172"/>
      <c r="K50" s="172"/>
      <c r="L50" s="172"/>
      <c r="M50" s="172"/>
      <c r="N50" s="172"/>
      <c r="O50" s="172"/>
      <c r="P50" s="172"/>
      <c r="Q50" s="172"/>
      <c r="R50" s="172"/>
      <c r="S50" s="172"/>
      <c r="T50" s="172"/>
      <c r="U50" s="172"/>
      <c r="V50" s="172"/>
      <c r="W50" s="172"/>
      <c r="X50" s="172"/>
      <c r="Y50" s="172"/>
      <c r="Z50" s="172"/>
      <c r="AA50" s="172"/>
      <c r="AB50" s="172"/>
      <c r="AC50" s="172"/>
      <c r="AD50" s="172"/>
      <c r="AE50" s="172"/>
      <c r="AF50" s="172"/>
      <c r="AG50" s="172"/>
      <c r="AH50" s="172"/>
      <c r="AI50" s="173">
        <f t="shared" si="0"/>
        <v>0</v>
      </c>
      <c r="AJ50" s="174">
        <f t="shared" si="1"/>
        <v>0</v>
      </c>
      <c r="AK50" s="175">
        <f t="shared" si="2"/>
        <v>0</v>
      </c>
    </row>
    <row r="51" spans="1:37" ht="17.25" customHeight="1" x14ac:dyDescent="0.25">
      <c r="A51" s="86">
        <f>ปพ.5!A48</f>
        <v>0</v>
      </c>
      <c r="B51" s="87">
        <f>ปพ.5!B48</f>
        <v>0</v>
      </c>
      <c r="C51" s="171">
        <f>ปพ.5!D48</f>
        <v>0</v>
      </c>
      <c r="D51" s="172"/>
      <c r="E51" s="172"/>
      <c r="F51" s="172"/>
      <c r="G51" s="172"/>
      <c r="H51" s="172"/>
      <c r="I51" s="172"/>
      <c r="J51" s="172"/>
      <c r="K51" s="172"/>
      <c r="L51" s="172"/>
      <c r="M51" s="172"/>
      <c r="N51" s="172"/>
      <c r="O51" s="172"/>
      <c r="P51" s="172"/>
      <c r="Q51" s="172"/>
      <c r="R51" s="172"/>
      <c r="S51" s="172"/>
      <c r="T51" s="172"/>
      <c r="U51" s="172"/>
      <c r="V51" s="172"/>
      <c r="W51" s="172"/>
      <c r="X51" s="172"/>
      <c r="Y51" s="172"/>
      <c r="Z51" s="172"/>
      <c r="AA51" s="172"/>
      <c r="AB51" s="172"/>
      <c r="AC51" s="172"/>
      <c r="AD51" s="172"/>
      <c r="AE51" s="172"/>
      <c r="AF51" s="172"/>
      <c r="AG51" s="172"/>
      <c r="AH51" s="172"/>
      <c r="AI51" s="173">
        <f t="shared" si="0"/>
        <v>0</v>
      </c>
      <c r="AJ51" s="174">
        <f t="shared" si="1"/>
        <v>0</v>
      </c>
      <c r="AK51" s="175">
        <f t="shared" si="2"/>
        <v>0</v>
      </c>
    </row>
    <row r="52" spans="1:37" ht="16.2" customHeight="1" x14ac:dyDescent="0.25">
      <c r="A52" s="86">
        <f>ปพ.5!A49</f>
        <v>0</v>
      </c>
      <c r="B52" s="87">
        <f>ปพ.5!B49</f>
        <v>0</v>
      </c>
      <c r="C52" s="171">
        <f>ปพ.5!D49</f>
        <v>0</v>
      </c>
      <c r="D52" s="172"/>
      <c r="E52" s="172"/>
      <c r="F52" s="172"/>
      <c r="G52" s="172"/>
      <c r="H52" s="172"/>
      <c r="I52" s="172"/>
      <c r="J52" s="172"/>
      <c r="K52" s="172"/>
      <c r="L52" s="172"/>
      <c r="M52" s="172"/>
      <c r="N52" s="172"/>
      <c r="O52" s="172"/>
      <c r="P52" s="172"/>
      <c r="Q52" s="172"/>
      <c r="R52" s="172"/>
      <c r="S52" s="172"/>
      <c r="T52" s="172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2"/>
      <c r="AH52" s="172"/>
      <c r="AI52" s="173">
        <f t="shared" si="0"/>
        <v>0</v>
      </c>
      <c r="AJ52" s="174">
        <f t="shared" si="1"/>
        <v>0</v>
      </c>
      <c r="AK52" s="175">
        <f t="shared" si="2"/>
        <v>0</v>
      </c>
    </row>
    <row r="53" spans="1:37" ht="17.25" customHeight="1" x14ac:dyDescent="0.25">
      <c r="A53" s="86">
        <f>ปพ.5!A50</f>
        <v>0</v>
      </c>
      <c r="B53" s="87">
        <f>ปพ.5!B50</f>
        <v>0</v>
      </c>
      <c r="C53" s="171">
        <f>ปพ.5!D50</f>
        <v>0</v>
      </c>
      <c r="D53" s="172"/>
      <c r="E53" s="172"/>
      <c r="F53" s="172"/>
      <c r="G53" s="172"/>
      <c r="H53" s="172"/>
      <c r="I53" s="172"/>
      <c r="J53" s="172"/>
      <c r="K53" s="172"/>
      <c r="L53" s="172"/>
      <c r="M53" s="172"/>
      <c r="N53" s="172"/>
      <c r="O53" s="172"/>
      <c r="P53" s="172"/>
      <c r="Q53" s="172"/>
      <c r="R53" s="172"/>
      <c r="S53" s="172"/>
      <c r="T53" s="172"/>
      <c r="U53" s="172"/>
      <c r="V53" s="172"/>
      <c r="W53" s="172"/>
      <c r="X53" s="172"/>
      <c r="Y53" s="172"/>
      <c r="Z53" s="172"/>
      <c r="AA53" s="172"/>
      <c r="AB53" s="172"/>
      <c r="AC53" s="172"/>
      <c r="AD53" s="172"/>
      <c r="AE53" s="172"/>
      <c r="AF53" s="172"/>
      <c r="AG53" s="172"/>
      <c r="AH53" s="172"/>
      <c r="AI53" s="173">
        <f t="shared" si="0"/>
        <v>0</v>
      </c>
      <c r="AJ53" s="174">
        <f t="shared" si="1"/>
        <v>0</v>
      </c>
      <c r="AK53" s="175">
        <f t="shared" si="2"/>
        <v>0</v>
      </c>
    </row>
    <row r="54" spans="1:37" ht="17.25" customHeight="1" x14ac:dyDescent="0.25">
      <c r="A54" s="86"/>
      <c r="B54" s="87"/>
      <c r="C54" s="171"/>
      <c r="D54" s="172"/>
      <c r="E54" s="172"/>
      <c r="F54" s="172"/>
      <c r="G54" s="172"/>
      <c r="H54" s="172"/>
      <c r="I54" s="172"/>
      <c r="J54" s="172"/>
      <c r="K54" s="172"/>
      <c r="L54" s="172"/>
      <c r="M54" s="172"/>
      <c r="N54" s="172"/>
      <c r="O54" s="172"/>
      <c r="P54" s="172"/>
      <c r="Q54" s="172"/>
      <c r="R54" s="172"/>
      <c r="S54" s="172"/>
      <c r="T54" s="172"/>
      <c r="U54" s="172"/>
      <c r="V54" s="172"/>
      <c r="W54" s="172"/>
      <c r="X54" s="172"/>
      <c r="Y54" s="172"/>
      <c r="Z54" s="172"/>
      <c r="AA54" s="172"/>
      <c r="AB54" s="172"/>
      <c r="AC54" s="172"/>
      <c r="AD54" s="172"/>
      <c r="AE54" s="172"/>
      <c r="AF54" s="172"/>
      <c r="AG54" s="172"/>
      <c r="AH54" s="172"/>
      <c r="AI54" s="173">
        <f t="shared" si="0"/>
        <v>0</v>
      </c>
      <c r="AJ54" s="174">
        <f t="shared" si="1"/>
        <v>0</v>
      </c>
      <c r="AK54" s="175">
        <f t="shared" si="2"/>
        <v>0</v>
      </c>
    </row>
    <row r="55" spans="1:37" ht="17.25" customHeight="1" x14ac:dyDescent="0.25">
      <c r="A55" s="86">
        <f>ปพ.5!A51</f>
        <v>0</v>
      </c>
      <c r="B55" s="87">
        <f>ปพ.5!B51</f>
        <v>0</v>
      </c>
      <c r="C55" s="171">
        <f>ปพ.5!D51</f>
        <v>0</v>
      </c>
      <c r="D55" s="172"/>
      <c r="E55" s="172"/>
      <c r="F55" s="172"/>
      <c r="G55" s="172"/>
      <c r="H55" s="172"/>
      <c r="I55" s="172"/>
      <c r="J55" s="172"/>
      <c r="K55" s="172"/>
      <c r="L55" s="172"/>
      <c r="M55" s="172"/>
      <c r="N55" s="172"/>
      <c r="O55" s="172"/>
      <c r="P55" s="172"/>
      <c r="Q55" s="172"/>
      <c r="R55" s="172"/>
      <c r="S55" s="172"/>
      <c r="T55" s="172"/>
      <c r="U55" s="172"/>
      <c r="V55" s="172"/>
      <c r="W55" s="172"/>
      <c r="X55" s="172"/>
      <c r="Y55" s="172"/>
      <c r="Z55" s="172"/>
      <c r="AA55" s="172"/>
      <c r="AB55" s="172"/>
      <c r="AC55" s="172"/>
      <c r="AD55" s="172"/>
      <c r="AE55" s="172"/>
      <c r="AF55" s="172"/>
      <c r="AG55" s="172"/>
      <c r="AH55" s="172"/>
      <c r="AI55" s="173">
        <f t="shared" si="0"/>
        <v>0</v>
      </c>
      <c r="AJ55" s="174">
        <f t="shared" si="1"/>
        <v>0</v>
      </c>
      <c r="AK55" s="175">
        <f t="shared" si="2"/>
        <v>0</v>
      </c>
    </row>
    <row r="56" spans="1:37" ht="24.6" x14ac:dyDescent="0.25">
      <c r="A56" s="411"/>
      <c r="B56" s="412"/>
      <c r="C56" s="176" t="s">
        <v>106</v>
      </c>
      <c r="D56" s="177">
        <f t="shared" ref="D56:AH56" si="3">COUNTIF(D10:D55,"ขาด")</f>
        <v>0</v>
      </c>
      <c r="E56" s="177">
        <f t="shared" si="3"/>
        <v>0</v>
      </c>
      <c r="F56" s="177">
        <f t="shared" si="3"/>
        <v>0</v>
      </c>
      <c r="G56" s="177">
        <f t="shared" si="3"/>
        <v>0</v>
      </c>
      <c r="H56" s="177">
        <f t="shared" si="3"/>
        <v>0</v>
      </c>
      <c r="I56" s="177">
        <f t="shared" si="3"/>
        <v>0</v>
      </c>
      <c r="J56" s="177">
        <f t="shared" si="3"/>
        <v>0</v>
      </c>
      <c r="K56" s="177">
        <f t="shared" si="3"/>
        <v>0</v>
      </c>
      <c r="L56" s="177">
        <f t="shared" si="3"/>
        <v>0</v>
      </c>
      <c r="M56" s="177">
        <f t="shared" si="3"/>
        <v>0</v>
      </c>
      <c r="N56" s="177">
        <f t="shared" si="3"/>
        <v>0</v>
      </c>
      <c r="O56" s="177">
        <f t="shared" si="3"/>
        <v>0</v>
      </c>
      <c r="P56" s="177">
        <f t="shared" si="3"/>
        <v>0</v>
      </c>
      <c r="Q56" s="177">
        <f t="shared" si="3"/>
        <v>0</v>
      </c>
      <c r="R56" s="177">
        <f t="shared" si="3"/>
        <v>0</v>
      </c>
      <c r="S56" s="177">
        <f t="shared" si="3"/>
        <v>0</v>
      </c>
      <c r="T56" s="177">
        <f t="shared" si="3"/>
        <v>0</v>
      </c>
      <c r="U56" s="177">
        <f t="shared" si="3"/>
        <v>0</v>
      </c>
      <c r="V56" s="177">
        <f t="shared" si="3"/>
        <v>0</v>
      </c>
      <c r="W56" s="177">
        <f t="shared" si="3"/>
        <v>0</v>
      </c>
      <c r="X56" s="177">
        <f t="shared" si="3"/>
        <v>0</v>
      </c>
      <c r="Y56" s="177">
        <f t="shared" si="3"/>
        <v>0</v>
      </c>
      <c r="Z56" s="177">
        <f t="shared" si="3"/>
        <v>0</v>
      </c>
      <c r="AA56" s="177">
        <f t="shared" si="3"/>
        <v>0</v>
      </c>
      <c r="AB56" s="177">
        <f t="shared" si="3"/>
        <v>0</v>
      </c>
      <c r="AC56" s="177">
        <f t="shared" si="3"/>
        <v>0</v>
      </c>
      <c r="AD56" s="177">
        <f t="shared" si="3"/>
        <v>0</v>
      </c>
      <c r="AE56" s="177">
        <f t="shared" si="3"/>
        <v>0</v>
      </c>
      <c r="AF56" s="177">
        <f t="shared" si="3"/>
        <v>0</v>
      </c>
      <c r="AG56" s="177">
        <f t="shared" si="3"/>
        <v>0</v>
      </c>
      <c r="AH56" s="177">
        <f t="shared" si="3"/>
        <v>0</v>
      </c>
      <c r="AI56" s="414"/>
      <c r="AJ56" s="415"/>
      <c r="AK56" s="415"/>
    </row>
    <row r="57" spans="1:37" ht="24.6" x14ac:dyDescent="0.25">
      <c r="A57" s="276"/>
      <c r="B57" s="413"/>
      <c r="C57" s="178" t="s">
        <v>107</v>
      </c>
      <c r="D57" s="179">
        <f t="shared" ref="D57:AH57" si="4">COUNTIF(D10:D55,"ลา")</f>
        <v>0</v>
      </c>
      <c r="E57" s="179">
        <f t="shared" si="4"/>
        <v>0</v>
      </c>
      <c r="F57" s="179">
        <f t="shared" si="4"/>
        <v>0</v>
      </c>
      <c r="G57" s="179">
        <f t="shared" si="4"/>
        <v>0</v>
      </c>
      <c r="H57" s="179">
        <f t="shared" si="4"/>
        <v>0</v>
      </c>
      <c r="I57" s="179">
        <f t="shared" si="4"/>
        <v>0</v>
      </c>
      <c r="J57" s="179">
        <f t="shared" si="4"/>
        <v>0</v>
      </c>
      <c r="K57" s="179">
        <f t="shared" si="4"/>
        <v>0</v>
      </c>
      <c r="L57" s="179">
        <f t="shared" si="4"/>
        <v>0</v>
      </c>
      <c r="M57" s="179">
        <f t="shared" si="4"/>
        <v>0</v>
      </c>
      <c r="N57" s="179">
        <f t="shared" si="4"/>
        <v>0</v>
      </c>
      <c r="O57" s="179">
        <f t="shared" si="4"/>
        <v>0</v>
      </c>
      <c r="P57" s="179">
        <f t="shared" si="4"/>
        <v>0</v>
      </c>
      <c r="Q57" s="179">
        <f t="shared" si="4"/>
        <v>0</v>
      </c>
      <c r="R57" s="179">
        <f t="shared" si="4"/>
        <v>0</v>
      </c>
      <c r="S57" s="179">
        <f t="shared" si="4"/>
        <v>0</v>
      </c>
      <c r="T57" s="179">
        <f t="shared" si="4"/>
        <v>0</v>
      </c>
      <c r="U57" s="179">
        <f t="shared" si="4"/>
        <v>0</v>
      </c>
      <c r="V57" s="179">
        <f t="shared" si="4"/>
        <v>0</v>
      </c>
      <c r="W57" s="179">
        <f t="shared" si="4"/>
        <v>0</v>
      </c>
      <c r="X57" s="179">
        <f t="shared" si="4"/>
        <v>0</v>
      </c>
      <c r="Y57" s="179">
        <f t="shared" si="4"/>
        <v>0</v>
      </c>
      <c r="Z57" s="179">
        <f t="shared" si="4"/>
        <v>0</v>
      </c>
      <c r="AA57" s="179">
        <f t="shared" si="4"/>
        <v>0</v>
      </c>
      <c r="AB57" s="179">
        <f t="shared" si="4"/>
        <v>0</v>
      </c>
      <c r="AC57" s="179">
        <f t="shared" si="4"/>
        <v>0</v>
      </c>
      <c r="AD57" s="179">
        <f t="shared" si="4"/>
        <v>0</v>
      </c>
      <c r="AE57" s="179">
        <f t="shared" si="4"/>
        <v>0</v>
      </c>
      <c r="AF57" s="179">
        <f t="shared" si="4"/>
        <v>0</v>
      </c>
      <c r="AG57" s="179">
        <f t="shared" si="4"/>
        <v>0</v>
      </c>
      <c r="AH57" s="179">
        <f t="shared" si="4"/>
        <v>0</v>
      </c>
      <c r="AI57" s="416"/>
      <c r="AJ57" s="406"/>
      <c r="AK57" s="406"/>
    </row>
    <row r="58" spans="1:37" ht="24.6" x14ac:dyDescent="0.25">
      <c r="A58" s="276"/>
      <c r="B58" s="413"/>
      <c r="C58" s="181" t="s">
        <v>105</v>
      </c>
      <c r="D58" s="182">
        <f t="shared" ref="D58:AH58" si="5">COUNTIF(D10:D55,"มา")</f>
        <v>0</v>
      </c>
      <c r="E58" s="182">
        <f t="shared" si="5"/>
        <v>0</v>
      </c>
      <c r="F58" s="182">
        <f t="shared" si="5"/>
        <v>0</v>
      </c>
      <c r="G58" s="182">
        <f t="shared" si="5"/>
        <v>0</v>
      </c>
      <c r="H58" s="182">
        <f t="shared" si="5"/>
        <v>0</v>
      </c>
      <c r="I58" s="182">
        <f t="shared" si="5"/>
        <v>0</v>
      </c>
      <c r="J58" s="182">
        <f t="shared" si="5"/>
        <v>0</v>
      </c>
      <c r="K58" s="182">
        <f t="shared" si="5"/>
        <v>0</v>
      </c>
      <c r="L58" s="182">
        <f t="shared" si="5"/>
        <v>0</v>
      </c>
      <c r="M58" s="182">
        <f t="shared" si="5"/>
        <v>0</v>
      </c>
      <c r="N58" s="182">
        <f t="shared" si="5"/>
        <v>0</v>
      </c>
      <c r="O58" s="182">
        <f t="shared" si="5"/>
        <v>0</v>
      </c>
      <c r="P58" s="182">
        <f t="shared" si="5"/>
        <v>0</v>
      </c>
      <c r="Q58" s="182">
        <f t="shared" si="5"/>
        <v>0</v>
      </c>
      <c r="R58" s="182">
        <f t="shared" si="5"/>
        <v>0</v>
      </c>
      <c r="S58" s="182">
        <f t="shared" si="5"/>
        <v>0</v>
      </c>
      <c r="T58" s="182">
        <f t="shared" si="5"/>
        <v>0</v>
      </c>
      <c r="U58" s="182">
        <f t="shared" si="5"/>
        <v>0</v>
      </c>
      <c r="V58" s="182">
        <f t="shared" si="5"/>
        <v>0</v>
      </c>
      <c r="W58" s="182">
        <f t="shared" si="5"/>
        <v>0</v>
      </c>
      <c r="X58" s="182">
        <f t="shared" si="5"/>
        <v>0</v>
      </c>
      <c r="Y58" s="182">
        <f t="shared" si="5"/>
        <v>0</v>
      </c>
      <c r="Z58" s="182">
        <f t="shared" si="5"/>
        <v>0</v>
      </c>
      <c r="AA58" s="182">
        <f t="shared" si="5"/>
        <v>0</v>
      </c>
      <c r="AB58" s="182">
        <f t="shared" si="5"/>
        <v>0</v>
      </c>
      <c r="AC58" s="182">
        <f t="shared" si="5"/>
        <v>0</v>
      </c>
      <c r="AD58" s="182">
        <f t="shared" si="5"/>
        <v>0</v>
      </c>
      <c r="AE58" s="182">
        <f t="shared" si="5"/>
        <v>0</v>
      </c>
      <c r="AF58" s="182">
        <f t="shared" si="5"/>
        <v>0</v>
      </c>
      <c r="AG58" s="182">
        <f t="shared" si="5"/>
        <v>0</v>
      </c>
      <c r="AH58" s="182">
        <f t="shared" si="5"/>
        <v>0</v>
      </c>
      <c r="AI58" s="416"/>
      <c r="AJ58" s="406"/>
      <c r="AK58" s="406"/>
    </row>
    <row r="59" spans="1:37" ht="24.6" x14ac:dyDescent="0.25">
      <c r="A59" s="23"/>
      <c r="B59" s="183"/>
      <c r="C59" s="184"/>
      <c r="D59" s="185" t="s">
        <v>124</v>
      </c>
      <c r="E59" s="185" t="s">
        <v>125</v>
      </c>
      <c r="F59" s="185" t="s">
        <v>126</v>
      </c>
      <c r="G59" s="185" t="s">
        <v>127</v>
      </c>
      <c r="H59" s="185" t="s">
        <v>128</v>
      </c>
      <c r="I59" s="186"/>
      <c r="J59" s="186"/>
      <c r="K59" s="186"/>
    </row>
    <row r="60" spans="1:37" ht="22.5" customHeight="1" x14ac:dyDescent="0.25">
      <c r="A60" s="11"/>
      <c r="B60" s="11"/>
      <c r="C60" s="11"/>
      <c r="D60" s="180">
        <f>COUNTIF(D9:AH9,"จ.")</f>
        <v>0</v>
      </c>
      <c r="E60" s="180">
        <f>COUNTIF(D9:AH9,"อ.")</f>
        <v>0</v>
      </c>
      <c r="F60" s="180">
        <f>COUNTIF(D9:AH9,"พ.")</f>
        <v>0</v>
      </c>
      <c r="G60" s="180">
        <f>COUNTIF(D9:AH9,"พฤ.")</f>
        <v>0</v>
      </c>
      <c r="H60" s="180">
        <f>COUNTIF(D9:AH9,"ศ.")</f>
        <v>0</v>
      </c>
      <c r="I60" s="187">
        <f>SUM(D60:H60)</f>
        <v>0</v>
      </c>
      <c r="AE60" s="417"/>
      <c r="AF60" s="417"/>
      <c r="AG60" s="417"/>
      <c r="AH60" s="417"/>
      <c r="AI60" s="417"/>
      <c r="AJ60" s="417"/>
      <c r="AK60" s="417"/>
    </row>
    <row r="61" spans="1:37" ht="22.5" customHeight="1" x14ac:dyDescent="0.25">
      <c r="A61" s="11"/>
      <c r="B61" s="11"/>
      <c r="C61" s="11"/>
      <c r="AE61" s="406"/>
      <c r="AF61" s="406"/>
      <c r="AG61" s="406"/>
      <c r="AH61" s="406"/>
      <c r="AI61" s="406"/>
      <c r="AJ61" s="406"/>
      <c r="AK61" s="406"/>
    </row>
    <row r="62" spans="1:37" ht="22.5" customHeight="1" x14ac:dyDescent="0.25">
      <c r="A62" s="11"/>
      <c r="B62" s="11"/>
      <c r="C62" s="11"/>
      <c r="AE62" s="406"/>
      <c r="AF62" s="406"/>
      <c r="AG62" s="406"/>
      <c r="AH62" s="406"/>
      <c r="AI62" s="406"/>
      <c r="AJ62" s="406"/>
      <c r="AK62" s="406"/>
    </row>
    <row r="63" spans="1:37" ht="27" x14ac:dyDescent="0.25">
      <c r="A63" s="11"/>
      <c r="B63" s="11"/>
      <c r="C63" s="11"/>
    </row>
    <row r="64" spans="1:37" ht="27" x14ac:dyDescent="0.25">
      <c r="A64" s="11"/>
      <c r="B64" s="11"/>
      <c r="C64" s="11"/>
    </row>
    <row r="65" spans="1:3" ht="27" x14ac:dyDescent="0.25">
      <c r="A65" s="11"/>
      <c r="B65" s="11"/>
      <c r="C65" s="11"/>
    </row>
    <row r="66" spans="1:3" ht="27" x14ac:dyDescent="0.25">
      <c r="A66" s="11"/>
      <c r="B66" s="11"/>
      <c r="C66" s="11"/>
    </row>
    <row r="67" spans="1:3" ht="27" x14ac:dyDescent="0.25">
      <c r="A67" s="11"/>
      <c r="B67" s="11"/>
      <c r="C67" s="11"/>
    </row>
    <row r="68" spans="1:3" ht="27" x14ac:dyDescent="0.25">
      <c r="A68" s="11"/>
      <c r="B68" s="11"/>
      <c r="C68" s="11"/>
    </row>
    <row r="69" spans="1:3" ht="27" x14ac:dyDescent="0.25">
      <c r="A69" s="11"/>
      <c r="B69" s="11"/>
      <c r="C69" s="11"/>
    </row>
    <row r="70" spans="1:3" ht="27" x14ac:dyDescent="0.25">
      <c r="A70" s="11"/>
      <c r="B70" s="11"/>
      <c r="C70" s="11"/>
    </row>
    <row r="71" spans="1:3" ht="27" x14ac:dyDescent="0.25">
      <c r="A71" s="11"/>
      <c r="B71" s="11"/>
      <c r="C71" s="11"/>
    </row>
    <row r="72" spans="1:3" ht="27" x14ac:dyDescent="0.25">
      <c r="A72" s="11"/>
      <c r="B72" s="11"/>
      <c r="C72" s="11"/>
    </row>
  </sheetData>
  <sheetProtection algorithmName="SHA-512" hashValue="bm7nb5AqSwHu9MefwhTYZV+K2sFltHU9+JwrKpOEsUEcgiw3EBqMzJ9ZzdX8S78jzfbmWuTU3o3AGqhtuA5RHw==" saltValue="jPHcDWDnHuWtYaDThzFNig==" spinCount="100000" sheet="1" objects="1" scenarios="1"/>
  <dataConsolidate/>
  <mergeCells count="23">
    <mergeCell ref="A4:F4"/>
    <mergeCell ref="G4:S4"/>
    <mergeCell ref="T4:AB4"/>
    <mergeCell ref="AC4:AK4"/>
    <mergeCell ref="A1:S1"/>
    <mergeCell ref="T1:AK1"/>
    <mergeCell ref="A2:S2"/>
    <mergeCell ref="T2:AK2"/>
    <mergeCell ref="A3:S3"/>
    <mergeCell ref="T3:AK3"/>
    <mergeCell ref="AE62:AK62"/>
    <mergeCell ref="AJ8:AJ9"/>
    <mergeCell ref="AK8:AK9"/>
    <mergeCell ref="A56:B58"/>
    <mergeCell ref="AI56:AK58"/>
    <mergeCell ref="AE60:AK60"/>
    <mergeCell ref="AE61:AK61"/>
    <mergeCell ref="A5:A9"/>
    <mergeCell ref="B5:B9"/>
    <mergeCell ref="C5:C9"/>
    <mergeCell ref="AI8:AI9"/>
    <mergeCell ref="D5:S7"/>
    <mergeCell ref="T5:AK7"/>
  </mergeCells>
  <conditionalFormatting sqref="D10:AH55">
    <cfRule type="containsText" dxfId="35" priority="1" operator="containsText" text="ลา">
      <formula>NOT(ISERROR(SEARCH("ลา",D10)))</formula>
    </cfRule>
    <cfRule type="containsText" dxfId="34" priority="2" operator="containsText" text="ขาด">
      <formula>NOT(ISERROR(SEARCH("ขาด",D10)))</formula>
    </cfRule>
    <cfRule type="containsText" dxfId="33" priority="3" operator="containsText" text="มา">
      <formula>NOT(ISERROR(SEARCH("มา",D10)))</formula>
    </cfRule>
  </conditionalFormatting>
  <dataValidations count="2">
    <dataValidation type="list" allowBlank="1" showInputMessage="1" showErrorMessage="1" sqref="D9:AH9" xr:uid="{00000000-0002-0000-0700-000000000000}">
      <formula1>"จ.,อ.,พ.,พฤ.,ศ."</formula1>
    </dataValidation>
    <dataValidation type="list" allowBlank="1" showInputMessage="1" showErrorMessage="1" sqref="D10:AH55" xr:uid="{00000000-0002-0000-0700-000001000000}">
      <formula1>"ขาด,ลา,มา"</formula1>
    </dataValidation>
  </dataValidations>
  <pageMargins left="0.9055118110236221" right="0.70866141732283472" top="0.74803149606299213" bottom="0.74803149606299213" header="0.31496062992125984" footer="0.31496062992125984"/>
  <pageSetup paperSize="5" scale="7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K72"/>
  <sheetViews>
    <sheetView showZeros="0" view="pageBreakPreview" zoomScaleNormal="100" zoomScaleSheetLayoutView="10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AK16" sqref="AK16"/>
    </sheetView>
  </sheetViews>
  <sheetFormatPr defaultColWidth="9" defaultRowHeight="21" x14ac:dyDescent="0.25"/>
  <cols>
    <col min="1" max="1" width="4.69921875" style="12" customWidth="1"/>
    <col min="2" max="2" width="10" style="12" customWidth="1"/>
    <col min="3" max="3" width="25.69921875" style="12" customWidth="1"/>
    <col min="4" max="34" width="4" style="180" customWidth="1"/>
    <col min="35" max="35" width="4.69921875" style="180" customWidth="1"/>
    <col min="36" max="37" width="4.69921875" style="20" customWidth="1"/>
    <col min="38" max="16384" width="9" style="12"/>
  </cols>
  <sheetData>
    <row r="1" spans="1:37" ht="30" x14ac:dyDescent="0.25">
      <c r="A1" s="429" t="s">
        <v>3</v>
      </c>
      <c r="B1" s="429"/>
      <c r="C1" s="429"/>
      <c r="D1" s="429"/>
      <c r="E1" s="429"/>
      <c r="F1" s="429"/>
      <c r="G1" s="429"/>
      <c r="H1" s="429"/>
      <c r="I1" s="429"/>
      <c r="J1" s="429"/>
      <c r="K1" s="429"/>
      <c r="L1" s="429"/>
      <c r="M1" s="429"/>
      <c r="N1" s="429"/>
      <c r="O1" s="429"/>
      <c r="P1" s="429"/>
      <c r="Q1" s="429"/>
      <c r="R1" s="429"/>
      <c r="S1" s="429"/>
      <c r="T1" s="429"/>
      <c r="U1" s="429"/>
      <c r="V1" s="429"/>
      <c r="W1" s="429"/>
      <c r="X1" s="429"/>
      <c r="Y1" s="429"/>
      <c r="Z1" s="429"/>
      <c r="AA1" s="429"/>
      <c r="AB1" s="429"/>
      <c r="AC1" s="429"/>
      <c r="AD1" s="429"/>
      <c r="AE1" s="429"/>
      <c r="AF1" s="429"/>
      <c r="AG1" s="429"/>
      <c r="AH1" s="429"/>
      <c r="AI1" s="429"/>
      <c r="AJ1" s="429"/>
      <c r="AK1" s="429"/>
    </row>
    <row r="2" spans="1:37" ht="24.6" x14ac:dyDescent="0.25">
      <c r="A2" s="430" t="s">
        <v>5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  <c r="R2" s="430"/>
      <c r="S2" s="430"/>
      <c r="T2" s="430"/>
      <c r="U2" s="430"/>
      <c r="V2" s="430"/>
      <c r="W2" s="430"/>
      <c r="X2" s="430"/>
      <c r="Y2" s="430"/>
      <c r="Z2" s="430"/>
      <c r="AA2" s="430"/>
      <c r="AB2" s="430"/>
      <c r="AC2" s="430"/>
      <c r="AD2" s="430"/>
      <c r="AE2" s="430"/>
      <c r="AF2" s="430"/>
      <c r="AG2" s="430"/>
      <c r="AH2" s="430"/>
      <c r="AI2" s="430"/>
      <c r="AJ2" s="430"/>
      <c r="AK2" s="430"/>
    </row>
    <row r="3" spans="1:37" ht="24.6" x14ac:dyDescent="0.25">
      <c r="A3" s="430" t="str">
        <f>"แบบบันทึกการเข้าเรียนกลุ่มสาระการเรียนรู้"&amp;" "&amp;ข้อมูลพื้นฐาน!B7&amp;"  รหัสรายวิชา "&amp;ข้อมูลพื้นฐาน!B8&amp;" รายวิชา "&amp;ข้อมูลพื้นฐาน!B9&amp;"   "&amp;ข้อมูลพื้นฐาน!B5</f>
        <v xml:space="preserve">แบบบันทึกการเข้าเรียนกลุ่มสาระการเรียนรู้   รหัสรายวิชา  รายวิชา    ปีการศึกษา </v>
      </c>
      <c r="B3" s="430"/>
      <c r="C3" s="430"/>
      <c r="D3" s="430"/>
      <c r="E3" s="430"/>
      <c r="F3" s="430"/>
      <c r="G3" s="430"/>
      <c r="H3" s="430"/>
      <c r="I3" s="430"/>
      <c r="J3" s="430"/>
      <c r="K3" s="430"/>
      <c r="L3" s="430"/>
      <c r="M3" s="430"/>
      <c r="N3" s="430"/>
      <c r="O3" s="430"/>
      <c r="P3" s="430"/>
      <c r="Q3" s="430"/>
      <c r="R3" s="430"/>
      <c r="S3" s="430"/>
      <c r="T3" s="430"/>
      <c r="U3" s="430"/>
      <c r="V3" s="430"/>
      <c r="W3" s="430"/>
      <c r="X3" s="430"/>
      <c r="Y3" s="430"/>
      <c r="Z3" s="430"/>
      <c r="AA3" s="430"/>
      <c r="AB3" s="430"/>
      <c r="AC3" s="430"/>
      <c r="AD3" s="430"/>
      <c r="AE3" s="430"/>
      <c r="AF3" s="430"/>
      <c r="AG3" s="430"/>
      <c r="AH3" s="430"/>
      <c r="AI3" s="430"/>
      <c r="AJ3" s="430"/>
      <c r="AK3" s="430"/>
    </row>
    <row r="4" spans="1:37" ht="24.6" x14ac:dyDescent="0.25">
      <c r="A4" s="441" t="str">
        <f>ข้อมูลพื้นฐาน!B6&amp;"  "</f>
        <v xml:space="preserve">ชั้นประถมศึกษาปีที่   </v>
      </c>
      <c r="B4" s="441"/>
      <c r="C4" s="441"/>
      <c r="D4" s="441"/>
      <c r="E4" s="441"/>
      <c r="F4" s="441"/>
      <c r="G4" s="442" t="str">
        <f>"  ครูผู้สอน "&amp;ข้อมูลพื้นฐาน!B11</f>
        <v xml:space="preserve">  ครูผู้สอน </v>
      </c>
      <c r="H4" s="442"/>
      <c r="I4" s="442"/>
      <c r="J4" s="442"/>
      <c r="K4" s="442"/>
      <c r="L4" s="442"/>
      <c r="M4" s="442"/>
      <c r="N4" s="442"/>
      <c r="O4" s="442"/>
      <c r="P4" s="442"/>
      <c r="Q4" s="442"/>
      <c r="R4" s="442"/>
      <c r="S4" s="442"/>
      <c r="T4" s="441"/>
      <c r="U4" s="441"/>
      <c r="V4" s="441"/>
      <c r="W4" s="441"/>
      <c r="X4" s="441"/>
      <c r="Y4" s="441"/>
      <c r="Z4" s="441"/>
      <c r="AA4" s="441"/>
      <c r="AB4" s="441"/>
      <c r="AC4" s="440"/>
      <c r="AD4" s="440"/>
      <c r="AE4" s="440"/>
      <c r="AF4" s="440"/>
      <c r="AG4" s="440"/>
      <c r="AH4" s="440"/>
      <c r="AI4" s="440"/>
      <c r="AJ4" s="440"/>
      <c r="AK4" s="440"/>
    </row>
    <row r="5" spans="1:37" ht="14.25" customHeight="1" x14ac:dyDescent="0.25">
      <c r="A5" s="418" t="s">
        <v>44</v>
      </c>
      <c r="B5" s="421" t="s">
        <v>47</v>
      </c>
      <c r="C5" s="424" t="s">
        <v>49</v>
      </c>
      <c r="D5" s="431" t="s">
        <v>109</v>
      </c>
      <c r="E5" s="432"/>
      <c r="F5" s="432"/>
      <c r="G5" s="432"/>
      <c r="H5" s="432"/>
      <c r="I5" s="432"/>
      <c r="J5" s="432"/>
      <c r="K5" s="432"/>
      <c r="L5" s="432"/>
      <c r="M5" s="432"/>
      <c r="N5" s="432"/>
      <c r="O5" s="432"/>
      <c r="P5" s="432"/>
      <c r="Q5" s="432"/>
      <c r="R5" s="432"/>
      <c r="S5" s="432"/>
      <c r="T5" s="431" t="s">
        <v>109</v>
      </c>
      <c r="U5" s="432"/>
      <c r="V5" s="432"/>
      <c r="W5" s="432"/>
      <c r="X5" s="432"/>
      <c r="Y5" s="432"/>
      <c r="Z5" s="432"/>
      <c r="AA5" s="432"/>
      <c r="AB5" s="432"/>
      <c r="AC5" s="432"/>
      <c r="AD5" s="432"/>
      <c r="AE5" s="432"/>
      <c r="AF5" s="432"/>
      <c r="AG5" s="432"/>
      <c r="AH5" s="432"/>
      <c r="AI5" s="432"/>
      <c r="AJ5" s="432"/>
      <c r="AK5" s="437"/>
    </row>
    <row r="6" spans="1:37" ht="14.25" customHeight="1" x14ac:dyDescent="0.25">
      <c r="A6" s="419"/>
      <c r="B6" s="422"/>
      <c r="C6" s="425"/>
      <c r="D6" s="433"/>
      <c r="E6" s="434"/>
      <c r="F6" s="434"/>
      <c r="G6" s="434"/>
      <c r="H6" s="434"/>
      <c r="I6" s="434"/>
      <c r="J6" s="434"/>
      <c r="K6" s="434"/>
      <c r="L6" s="434"/>
      <c r="M6" s="434"/>
      <c r="N6" s="434"/>
      <c r="O6" s="434"/>
      <c r="P6" s="434"/>
      <c r="Q6" s="434"/>
      <c r="R6" s="434"/>
      <c r="S6" s="434"/>
      <c r="T6" s="433"/>
      <c r="U6" s="434"/>
      <c r="V6" s="434"/>
      <c r="W6" s="434"/>
      <c r="X6" s="434"/>
      <c r="Y6" s="434"/>
      <c r="Z6" s="434"/>
      <c r="AA6" s="434"/>
      <c r="AB6" s="434"/>
      <c r="AC6" s="434"/>
      <c r="AD6" s="434"/>
      <c r="AE6" s="434"/>
      <c r="AF6" s="434"/>
      <c r="AG6" s="434"/>
      <c r="AH6" s="434"/>
      <c r="AI6" s="434"/>
      <c r="AJ6" s="434"/>
      <c r="AK6" s="438"/>
    </row>
    <row r="7" spans="1:37" ht="18.75" customHeight="1" x14ac:dyDescent="0.25">
      <c r="A7" s="419"/>
      <c r="B7" s="422"/>
      <c r="C7" s="425"/>
      <c r="D7" s="435"/>
      <c r="E7" s="436"/>
      <c r="F7" s="436"/>
      <c r="G7" s="436"/>
      <c r="H7" s="436"/>
      <c r="I7" s="436"/>
      <c r="J7" s="436"/>
      <c r="K7" s="436"/>
      <c r="L7" s="436"/>
      <c r="M7" s="436"/>
      <c r="N7" s="436"/>
      <c r="O7" s="436"/>
      <c r="P7" s="436"/>
      <c r="Q7" s="436"/>
      <c r="R7" s="436"/>
      <c r="S7" s="436"/>
      <c r="T7" s="435"/>
      <c r="U7" s="436"/>
      <c r="V7" s="436"/>
      <c r="W7" s="436"/>
      <c r="X7" s="436"/>
      <c r="Y7" s="436"/>
      <c r="Z7" s="436"/>
      <c r="AA7" s="436"/>
      <c r="AB7" s="436"/>
      <c r="AC7" s="436"/>
      <c r="AD7" s="436"/>
      <c r="AE7" s="436"/>
      <c r="AF7" s="436"/>
      <c r="AG7" s="436"/>
      <c r="AH7" s="436"/>
      <c r="AI7" s="436"/>
      <c r="AJ7" s="436"/>
      <c r="AK7" s="439"/>
    </row>
    <row r="8" spans="1:37" ht="18.75" customHeight="1" x14ac:dyDescent="0.25">
      <c r="A8" s="419"/>
      <c r="B8" s="422"/>
      <c r="C8" s="425"/>
      <c r="D8" s="84">
        <v>1</v>
      </c>
      <c r="E8" s="84">
        <v>2</v>
      </c>
      <c r="F8" s="84">
        <v>3</v>
      </c>
      <c r="G8" s="84">
        <v>4</v>
      </c>
      <c r="H8" s="84">
        <v>5</v>
      </c>
      <c r="I8" s="84">
        <v>6</v>
      </c>
      <c r="J8" s="84">
        <v>7</v>
      </c>
      <c r="K8" s="84">
        <v>8</v>
      </c>
      <c r="L8" s="84">
        <v>9</v>
      </c>
      <c r="M8" s="84">
        <v>10</v>
      </c>
      <c r="N8" s="84">
        <v>11</v>
      </c>
      <c r="O8" s="84">
        <v>12</v>
      </c>
      <c r="P8" s="84">
        <v>13</v>
      </c>
      <c r="Q8" s="84">
        <v>14</v>
      </c>
      <c r="R8" s="84">
        <v>15</v>
      </c>
      <c r="S8" s="84">
        <v>16</v>
      </c>
      <c r="T8" s="84">
        <v>17</v>
      </c>
      <c r="U8" s="84">
        <v>18</v>
      </c>
      <c r="V8" s="84">
        <v>19</v>
      </c>
      <c r="W8" s="84">
        <v>20</v>
      </c>
      <c r="X8" s="84">
        <v>21</v>
      </c>
      <c r="Y8" s="84">
        <v>22</v>
      </c>
      <c r="Z8" s="84">
        <v>23</v>
      </c>
      <c r="AA8" s="84">
        <v>24</v>
      </c>
      <c r="AB8" s="84">
        <v>25</v>
      </c>
      <c r="AC8" s="84">
        <v>26</v>
      </c>
      <c r="AD8" s="84">
        <v>27</v>
      </c>
      <c r="AE8" s="84">
        <v>28</v>
      </c>
      <c r="AF8" s="84">
        <v>29</v>
      </c>
      <c r="AG8" s="84">
        <v>30</v>
      </c>
      <c r="AH8" s="84">
        <v>31</v>
      </c>
      <c r="AI8" s="427" t="s">
        <v>106</v>
      </c>
      <c r="AJ8" s="407" t="s">
        <v>107</v>
      </c>
      <c r="AK8" s="409" t="s">
        <v>105</v>
      </c>
    </row>
    <row r="9" spans="1:37" ht="18.75" customHeight="1" x14ac:dyDescent="0.25">
      <c r="A9" s="420"/>
      <c r="B9" s="423"/>
      <c r="C9" s="426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E9" s="170"/>
      <c r="AF9" s="170"/>
      <c r="AG9" s="170"/>
      <c r="AH9" s="170"/>
      <c r="AI9" s="428"/>
      <c r="AJ9" s="408"/>
      <c r="AK9" s="410"/>
    </row>
    <row r="10" spans="1:37" ht="17.25" customHeight="1" x14ac:dyDescent="0.25">
      <c r="A10" s="86">
        <f>ปพ.5!A7</f>
        <v>0</v>
      </c>
      <c r="B10" s="87">
        <f>ปพ.5!B7</f>
        <v>0</v>
      </c>
      <c r="C10" s="171">
        <f>ปพ.5!D7</f>
        <v>0</v>
      </c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V10" s="172"/>
      <c r="W10" s="172"/>
      <c r="X10" s="172"/>
      <c r="Y10" s="172"/>
      <c r="Z10" s="172"/>
      <c r="AA10" s="172"/>
      <c r="AB10" s="172"/>
      <c r="AC10" s="172"/>
      <c r="AD10" s="172"/>
      <c r="AE10" s="172"/>
      <c r="AF10" s="172"/>
      <c r="AG10" s="172"/>
      <c r="AH10" s="172"/>
      <c r="AI10" s="173">
        <f>COUNTIF(D10:AH10,"ขาด")</f>
        <v>0</v>
      </c>
      <c r="AJ10" s="174">
        <f>COUNTIF(D10:AH10,"ลา")</f>
        <v>0</v>
      </c>
      <c r="AK10" s="175">
        <f>COUNTIF(D10:AH10,"มา")</f>
        <v>0</v>
      </c>
    </row>
    <row r="11" spans="1:37" ht="17.25" customHeight="1" x14ac:dyDescent="0.25">
      <c r="A11" s="86">
        <f>ปพ.5!A8</f>
        <v>0</v>
      </c>
      <c r="B11" s="87">
        <f>ปพ.5!B8</f>
        <v>0</v>
      </c>
      <c r="C11" s="171">
        <f>ปพ.5!D8</f>
        <v>0</v>
      </c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3">
        <f>COUNTIF(D11:AH11,"ขาด")</f>
        <v>0</v>
      </c>
      <c r="AJ11" s="174">
        <f>COUNTIF(D11:AH11,"ลา")</f>
        <v>0</v>
      </c>
      <c r="AK11" s="175">
        <f>COUNTIF(D11:AH11,"มา")</f>
        <v>0</v>
      </c>
    </row>
    <row r="12" spans="1:37" ht="17.25" customHeight="1" x14ac:dyDescent="0.25">
      <c r="A12" s="86">
        <f>ปพ.5!A9</f>
        <v>0</v>
      </c>
      <c r="B12" s="87">
        <f>ปพ.5!B9</f>
        <v>0</v>
      </c>
      <c r="C12" s="171">
        <f>ปพ.5!D9</f>
        <v>0</v>
      </c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3">
        <f t="shared" ref="AI12:AI55" si="0">COUNTIF(D12:AH12,"ขาด")</f>
        <v>0</v>
      </c>
      <c r="AJ12" s="174">
        <f t="shared" ref="AJ12:AJ55" si="1">COUNTIF(D12:AH12,"ลา")</f>
        <v>0</v>
      </c>
      <c r="AK12" s="175">
        <f t="shared" ref="AK12:AK55" si="2">COUNTIF(D12:AH12,"มา")</f>
        <v>0</v>
      </c>
    </row>
    <row r="13" spans="1:37" ht="17.25" customHeight="1" x14ac:dyDescent="0.25">
      <c r="A13" s="86">
        <f>ปพ.5!A10</f>
        <v>0</v>
      </c>
      <c r="B13" s="87">
        <f>ปพ.5!B10</f>
        <v>0</v>
      </c>
      <c r="C13" s="171">
        <f>ปพ.5!D10</f>
        <v>0</v>
      </c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2"/>
      <c r="AH13" s="172"/>
      <c r="AI13" s="173">
        <f t="shared" si="0"/>
        <v>0</v>
      </c>
      <c r="AJ13" s="174">
        <f t="shared" si="1"/>
        <v>0</v>
      </c>
      <c r="AK13" s="175">
        <f t="shared" si="2"/>
        <v>0</v>
      </c>
    </row>
    <row r="14" spans="1:37" ht="17.25" customHeight="1" x14ac:dyDescent="0.25">
      <c r="A14" s="86">
        <f>ปพ.5!A11</f>
        <v>0</v>
      </c>
      <c r="B14" s="87">
        <f>ปพ.5!B11</f>
        <v>0</v>
      </c>
      <c r="C14" s="171">
        <f>ปพ.5!D11</f>
        <v>0</v>
      </c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3">
        <f t="shared" si="0"/>
        <v>0</v>
      </c>
      <c r="AJ14" s="174">
        <f t="shared" si="1"/>
        <v>0</v>
      </c>
      <c r="AK14" s="175">
        <f t="shared" si="2"/>
        <v>0</v>
      </c>
    </row>
    <row r="15" spans="1:37" ht="17.25" customHeight="1" x14ac:dyDescent="0.25">
      <c r="A15" s="86">
        <f>ปพ.5!A12</f>
        <v>0</v>
      </c>
      <c r="B15" s="87">
        <f>ปพ.5!B12</f>
        <v>0</v>
      </c>
      <c r="C15" s="171">
        <f>ปพ.5!D12</f>
        <v>0</v>
      </c>
      <c r="D15" s="172"/>
      <c r="E15" s="172"/>
      <c r="F15" s="172"/>
      <c r="G15" s="172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2"/>
      <c r="U15" s="172"/>
      <c r="V15" s="172"/>
      <c r="W15" s="172"/>
      <c r="X15" s="172"/>
      <c r="Y15" s="172"/>
      <c r="Z15" s="172"/>
      <c r="AA15" s="172"/>
      <c r="AB15" s="172"/>
      <c r="AC15" s="172"/>
      <c r="AD15" s="172"/>
      <c r="AE15" s="172"/>
      <c r="AF15" s="172"/>
      <c r="AG15" s="172"/>
      <c r="AH15" s="172"/>
      <c r="AI15" s="173">
        <f t="shared" si="0"/>
        <v>0</v>
      </c>
      <c r="AJ15" s="174">
        <f t="shared" si="1"/>
        <v>0</v>
      </c>
      <c r="AK15" s="175">
        <f t="shared" si="2"/>
        <v>0</v>
      </c>
    </row>
    <row r="16" spans="1:37" ht="17.25" customHeight="1" x14ac:dyDescent="0.25">
      <c r="A16" s="86">
        <f>ปพ.5!A13</f>
        <v>0</v>
      </c>
      <c r="B16" s="87">
        <f>ปพ.5!B13</f>
        <v>0</v>
      </c>
      <c r="C16" s="171">
        <f>ปพ.5!D13</f>
        <v>0</v>
      </c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  <c r="AF16" s="172"/>
      <c r="AG16" s="172"/>
      <c r="AH16" s="172"/>
      <c r="AI16" s="173">
        <f t="shared" si="0"/>
        <v>0</v>
      </c>
      <c r="AJ16" s="174">
        <f t="shared" si="1"/>
        <v>0</v>
      </c>
      <c r="AK16" s="175">
        <f t="shared" si="2"/>
        <v>0</v>
      </c>
    </row>
    <row r="17" spans="1:37" ht="17.25" customHeight="1" x14ac:dyDescent="0.25">
      <c r="A17" s="86">
        <f>ปพ.5!A14</f>
        <v>0</v>
      </c>
      <c r="B17" s="87">
        <f>ปพ.5!B14</f>
        <v>0</v>
      </c>
      <c r="C17" s="171">
        <f>ปพ.5!D14</f>
        <v>0</v>
      </c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172"/>
      <c r="AE17" s="172"/>
      <c r="AF17" s="172"/>
      <c r="AG17" s="172"/>
      <c r="AH17" s="172"/>
      <c r="AI17" s="173">
        <f t="shared" si="0"/>
        <v>0</v>
      </c>
      <c r="AJ17" s="174">
        <f t="shared" si="1"/>
        <v>0</v>
      </c>
      <c r="AK17" s="175">
        <f t="shared" si="2"/>
        <v>0</v>
      </c>
    </row>
    <row r="18" spans="1:37" ht="17.25" customHeight="1" x14ac:dyDescent="0.25">
      <c r="A18" s="86">
        <f>ปพ.5!A15</f>
        <v>0</v>
      </c>
      <c r="B18" s="87">
        <f>ปพ.5!B15</f>
        <v>0</v>
      </c>
      <c r="C18" s="171">
        <f>ปพ.5!D15</f>
        <v>0</v>
      </c>
      <c r="D18" s="172"/>
      <c r="E18" s="172"/>
      <c r="F18" s="172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2"/>
      <c r="AH18" s="172"/>
      <c r="AI18" s="173">
        <f t="shared" si="0"/>
        <v>0</v>
      </c>
      <c r="AJ18" s="174">
        <f t="shared" si="1"/>
        <v>0</v>
      </c>
      <c r="AK18" s="175">
        <f t="shared" si="2"/>
        <v>0</v>
      </c>
    </row>
    <row r="19" spans="1:37" ht="17.25" customHeight="1" x14ac:dyDescent="0.25">
      <c r="A19" s="86">
        <f>ปพ.5!A16</f>
        <v>0</v>
      </c>
      <c r="B19" s="87">
        <f>ปพ.5!B16</f>
        <v>0</v>
      </c>
      <c r="C19" s="171">
        <f>ปพ.5!D16</f>
        <v>0</v>
      </c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3">
        <f t="shared" si="0"/>
        <v>0</v>
      </c>
      <c r="AJ19" s="174">
        <f t="shared" si="1"/>
        <v>0</v>
      </c>
      <c r="AK19" s="175">
        <f t="shared" si="2"/>
        <v>0</v>
      </c>
    </row>
    <row r="20" spans="1:37" ht="17.25" customHeight="1" x14ac:dyDescent="0.25">
      <c r="A20" s="86">
        <f>ปพ.5!A17</f>
        <v>0</v>
      </c>
      <c r="B20" s="87">
        <f>ปพ.5!B17</f>
        <v>0</v>
      </c>
      <c r="C20" s="171">
        <f>ปพ.5!D17</f>
        <v>0</v>
      </c>
      <c r="D20" s="172"/>
      <c r="E20" s="172"/>
      <c r="F20" s="172"/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172"/>
      <c r="AA20" s="172"/>
      <c r="AB20" s="172"/>
      <c r="AC20" s="172"/>
      <c r="AD20" s="172"/>
      <c r="AE20" s="172"/>
      <c r="AF20" s="172"/>
      <c r="AG20" s="172"/>
      <c r="AH20" s="172"/>
      <c r="AI20" s="173">
        <f t="shared" si="0"/>
        <v>0</v>
      </c>
      <c r="AJ20" s="174">
        <f t="shared" si="1"/>
        <v>0</v>
      </c>
      <c r="AK20" s="175">
        <f t="shared" si="2"/>
        <v>0</v>
      </c>
    </row>
    <row r="21" spans="1:37" ht="17.25" customHeight="1" x14ac:dyDescent="0.25">
      <c r="A21" s="86">
        <f>ปพ.5!A18</f>
        <v>0</v>
      </c>
      <c r="B21" s="87">
        <f>ปพ.5!B18</f>
        <v>0</v>
      </c>
      <c r="C21" s="171">
        <f>ปพ.5!D18</f>
        <v>0</v>
      </c>
      <c r="D21" s="172"/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2"/>
      <c r="U21" s="172"/>
      <c r="V21" s="172"/>
      <c r="W21" s="172"/>
      <c r="X21" s="172"/>
      <c r="Y21" s="172"/>
      <c r="Z21" s="172"/>
      <c r="AA21" s="172"/>
      <c r="AB21" s="172"/>
      <c r="AC21" s="172"/>
      <c r="AD21" s="172"/>
      <c r="AE21" s="172"/>
      <c r="AF21" s="172"/>
      <c r="AG21" s="172"/>
      <c r="AH21" s="172"/>
      <c r="AI21" s="173">
        <f t="shared" si="0"/>
        <v>0</v>
      </c>
      <c r="AJ21" s="174">
        <f t="shared" si="1"/>
        <v>0</v>
      </c>
      <c r="AK21" s="175">
        <f t="shared" si="2"/>
        <v>0</v>
      </c>
    </row>
    <row r="22" spans="1:37" ht="17.25" customHeight="1" x14ac:dyDescent="0.25">
      <c r="A22" s="86">
        <f>ปพ.5!A19</f>
        <v>0</v>
      </c>
      <c r="B22" s="87">
        <f>ปพ.5!B19</f>
        <v>0</v>
      </c>
      <c r="C22" s="171">
        <f>ปพ.5!D19</f>
        <v>0</v>
      </c>
      <c r="D22" s="172"/>
      <c r="E22" s="172"/>
      <c r="F22" s="172"/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2"/>
      <c r="U22" s="172"/>
      <c r="V22" s="172"/>
      <c r="W22" s="172"/>
      <c r="X22" s="172"/>
      <c r="Y22" s="172"/>
      <c r="Z22" s="172"/>
      <c r="AA22" s="172"/>
      <c r="AB22" s="172"/>
      <c r="AC22" s="172"/>
      <c r="AD22" s="172"/>
      <c r="AE22" s="172"/>
      <c r="AF22" s="172"/>
      <c r="AG22" s="172"/>
      <c r="AH22" s="172"/>
      <c r="AI22" s="173">
        <f t="shared" si="0"/>
        <v>0</v>
      </c>
      <c r="AJ22" s="174">
        <f t="shared" si="1"/>
        <v>0</v>
      </c>
      <c r="AK22" s="175">
        <f t="shared" si="2"/>
        <v>0</v>
      </c>
    </row>
    <row r="23" spans="1:37" ht="17.25" customHeight="1" x14ac:dyDescent="0.25">
      <c r="A23" s="86">
        <f>ปพ.5!A20</f>
        <v>0</v>
      </c>
      <c r="B23" s="87">
        <f>ปพ.5!B20</f>
        <v>0</v>
      </c>
      <c r="C23" s="171">
        <f>ปพ.5!D20</f>
        <v>0</v>
      </c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172"/>
      <c r="AH23" s="172"/>
      <c r="AI23" s="173">
        <f t="shared" si="0"/>
        <v>0</v>
      </c>
      <c r="AJ23" s="174">
        <f t="shared" si="1"/>
        <v>0</v>
      </c>
      <c r="AK23" s="175">
        <f t="shared" si="2"/>
        <v>0</v>
      </c>
    </row>
    <row r="24" spans="1:37" ht="17.25" customHeight="1" x14ac:dyDescent="0.25">
      <c r="A24" s="86">
        <f>ปพ.5!A21</f>
        <v>0</v>
      </c>
      <c r="B24" s="87">
        <f>ปพ.5!B21</f>
        <v>0</v>
      </c>
      <c r="C24" s="171">
        <f>ปพ.5!D21</f>
        <v>0</v>
      </c>
      <c r="D24" s="172"/>
      <c r="E24" s="172"/>
      <c r="F24" s="172"/>
      <c r="G24" s="172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2"/>
      <c r="U24" s="172"/>
      <c r="V24" s="172"/>
      <c r="W24" s="172"/>
      <c r="X24" s="172"/>
      <c r="Y24" s="172"/>
      <c r="Z24" s="172"/>
      <c r="AA24" s="172"/>
      <c r="AB24" s="172"/>
      <c r="AC24" s="172"/>
      <c r="AD24" s="172"/>
      <c r="AE24" s="172"/>
      <c r="AF24" s="172"/>
      <c r="AG24" s="172"/>
      <c r="AH24" s="172"/>
      <c r="AI24" s="173">
        <f t="shared" si="0"/>
        <v>0</v>
      </c>
      <c r="AJ24" s="174">
        <f t="shared" si="1"/>
        <v>0</v>
      </c>
      <c r="AK24" s="175">
        <f t="shared" si="2"/>
        <v>0</v>
      </c>
    </row>
    <row r="25" spans="1:37" ht="17.25" customHeight="1" x14ac:dyDescent="0.25">
      <c r="A25" s="86">
        <f>ปพ.5!A22</f>
        <v>0</v>
      </c>
      <c r="B25" s="87">
        <f>ปพ.5!B22</f>
        <v>0</v>
      </c>
      <c r="C25" s="171">
        <f>ปพ.5!D22</f>
        <v>0</v>
      </c>
      <c r="D25" s="172"/>
      <c r="E25" s="172"/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2"/>
      <c r="U25" s="172"/>
      <c r="V25" s="172"/>
      <c r="W25" s="172"/>
      <c r="X25" s="172"/>
      <c r="Y25" s="172"/>
      <c r="Z25" s="172"/>
      <c r="AA25" s="172"/>
      <c r="AB25" s="172"/>
      <c r="AC25" s="172"/>
      <c r="AD25" s="172"/>
      <c r="AE25" s="172"/>
      <c r="AF25" s="172"/>
      <c r="AG25" s="172"/>
      <c r="AH25" s="172"/>
      <c r="AI25" s="173">
        <f t="shared" si="0"/>
        <v>0</v>
      </c>
      <c r="AJ25" s="174">
        <f t="shared" si="1"/>
        <v>0</v>
      </c>
      <c r="AK25" s="175">
        <f t="shared" si="2"/>
        <v>0</v>
      </c>
    </row>
    <row r="26" spans="1:37" ht="17.25" customHeight="1" x14ac:dyDescent="0.25">
      <c r="A26" s="86">
        <f>ปพ.5!A23</f>
        <v>0</v>
      </c>
      <c r="B26" s="87">
        <f>ปพ.5!B23</f>
        <v>0</v>
      </c>
      <c r="C26" s="171">
        <f>ปพ.5!D23</f>
        <v>0</v>
      </c>
      <c r="D26" s="172"/>
      <c r="E26" s="172"/>
      <c r="F26" s="172"/>
      <c r="G26" s="172"/>
      <c r="H26" s="172"/>
      <c r="I26" s="172"/>
      <c r="J26" s="172"/>
      <c r="K26" s="172"/>
      <c r="L26" s="172"/>
      <c r="M26" s="172"/>
      <c r="N26" s="172"/>
      <c r="O26" s="172"/>
      <c r="P26" s="172"/>
      <c r="Q26" s="172"/>
      <c r="R26" s="172"/>
      <c r="S26" s="172"/>
      <c r="T26" s="172"/>
      <c r="U26" s="172"/>
      <c r="V26" s="172"/>
      <c r="W26" s="172"/>
      <c r="X26" s="172"/>
      <c r="Y26" s="172"/>
      <c r="Z26" s="172"/>
      <c r="AA26" s="172"/>
      <c r="AB26" s="172"/>
      <c r="AC26" s="172"/>
      <c r="AD26" s="172"/>
      <c r="AE26" s="172"/>
      <c r="AF26" s="172"/>
      <c r="AG26" s="172"/>
      <c r="AH26" s="172"/>
      <c r="AI26" s="173">
        <f t="shared" si="0"/>
        <v>0</v>
      </c>
      <c r="AJ26" s="174">
        <f t="shared" si="1"/>
        <v>0</v>
      </c>
      <c r="AK26" s="175">
        <f t="shared" si="2"/>
        <v>0</v>
      </c>
    </row>
    <row r="27" spans="1:37" ht="17.25" customHeight="1" x14ac:dyDescent="0.25">
      <c r="A27" s="86">
        <f>ปพ.5!A24</f>
        <v>0</v>
      </c>
      <c r="B27" s="87">
        <f>ปพ.5!B24</f>
        <v>0</v>
      </c>
      <c r="C27" s="171">
        <f>ปพ.5!D24</f>
        <v>0</v>
      </c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172"/>
      <c r="AH27" s="172"/>
      <c r="AI27" s="173">
        <f t="shared" si="0"/>
        <v>0</v>
      </c>
      <c r="AJ27" s="174">
        <f t="shared" si="1"/>
        <v>0</v>
      </c>
      <c r="AK27" s="175">
        <f t="shared" si="2"/>
        <v>0</v>
      </c>
    </row>
    <row r="28" spans="1:37" ht="17.25" customHeight="1" x14ac:dyDescent="0.25">
      <c r="A28" s="86">
        <f>ปพ.5!A25</f>
        <v>0</v>
      </c>
      <c r="B28" s="87">
        <f>ปพ.5!B25</f>
        <v>0</v>
      </c>
      <c r="C28" s="171">
        <f>ปพ.5!D25</f>
        <v>0</v>
      </c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2"/>
      <c r="AD28" s="172"/>
      <c r="AE28" s="172"/>
      <c r="AF28" s="172"/>
      <c r="AG28" s="172"/>
      <c r="AH28" s="172"/>
      <c r="AI28" s="173">
        <f t="shared" si="0"/>
        <v>0</v>
      </c>
      <c r="AJ28" s="174">
        <f t="shared" si="1"/>
        <v>0</v>
      </c>
      <c r="AK28" s="175">
        <f t="shared" si="2"/>
        <v>0</v>
      </c>
    </row>
    <row r="29" spans="1:37" ht="17.25" customHeight="1" x14ac:dyDescent="0.25">
      <c r="A29" s="86">
        <f>ปพ.5!A26</f>
        <v>0</v>
      </c>
      <c r="B29" s="87">
        <f>ปพ.5!B26</f>
        <v>0</v>
      </c>
      <c r="C29" s="171">
        <f>ปพ.5!D26</f>
        <v>0</v>
      </c>
      <c r="D29" s="172"/>
      <c r="E29" s="172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72"/>
      <c r="AH29" s="172"/>
      <c r="AI29" s="173">
        <f t="shared" si="0"/>
        <v>0</v>
      </c>
      <c r="AJ29" s="174">
        <f t="shared" si="1"/>
        <v>0</v>
      </c>
      <c r="AK29" s="175">
        <f t="shared" si="2"/>
        <v>0</v>
      </c>
    </row>
    <row r="30" spans="1:37" ht="17.25" customHeight="1" x14ac:dyDescent="0.25">
      <c r="A30" s="86">
        <f>ปพ.5!A27</f>
        <v>0</v>
      </c>
      <c r="B30" s="87">
        <f>ปพ.5!B27</f>
        <v>0</v>
      </c>
      <c r="C30" s="171">
        <f>ปพ.5!D27</f>
        <v>0</v>
      </c>
      <c r="D30" s="172"/>
      <c r="E30" s="172"/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72"/>
      <c r="AD30" s="172"/>
      <c r="AE30" s="172"/>
      <c r="AF30" s="172"/>
      <c r="AG30" s="172"/>
      <c r="AH30" s="172"/>
      <c r="AI30" s="173">
        <f t="shared" si="0"/>
        <v>0</v>
      </c>
      <c r="AJ30" s="174">
        <f t="shared" si="1"/>
        <v>0</v>
      </c>
      <c r="AK30" s="175">
        <f t="shared" si="2"/>
        <v>0</v>
      </c>
    </row>
    <row r="31" spans="1:37" ht="17.25" customHeight="1" x14ac:dyDescent="0.25">
      <c r="A31" s="86">
        <f>ปพ.5!A28</f>
        <v>0</v>
      </c>
      <c r="B31" s="87">
        <f>ปพ.5!B28</f>
        <v>0</v>
      </c>
      <c r="C31" s="171">
        <f>ปพ.5!D28</f>
        <v>0</v>
      </c>
      <c r="D31" s="172"/>
      <c r="E31" s="172"/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H31" s="172"/>
      <c r="AI31" s="173">
        <f t="shared" si="0"/>
        <v>0</v>
      </c>
      <c r="AJ31" s="174">
        <f t="shared" si="1"/>
        <v>0</v>
      </c>
      <c r="AK31" s="175">
        <f t="shared" si="2"/>
        <v>0</v>
      </c>
    </row>
    <row r="32" spans="1:37" ht="17.25" customHeight="1" x14ac:dyDescent="0.25">
      <c r="A32" s="86">
        <f>ปพ.5!A29</f>
        <v>0</v>
      </c>
      <c r="B32" s="87">
        <f>ปพ.5!B29</f>
        <v>0</v>
      </c>
      <c r="C32" s="171">
        <f>ปพ.5!D29</f>
        <v>0</v>
      </c>
      <c r="D32" s="172"/>
      <c r="E32" s="172"/>
      <c r="F32" s="172"/>
      <c r="G32" s="172"/>
      <c r="H32" s="172"/>
      <c r="I32" s="172"/>
      <c r="J32" s="172"/>
      <c r="K32" s="172"/>
      <c r="L32" s="172"/>
      <c r="M32" s="172"/>
      <c r="N32" s="172"/>
      <c r="O32" s="172"/>
      <c r="P32" s="172"/>
      <c r="Q32" s="172"/>
      <c r="R32" s="172"/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172"/>
      <c r="AH32" s="172"/>
      <c r="AI32" s="173">
        <f t="shared" si="0"/>
        <v>0</v>
      </c>
      <c r="AJ32" s="174">
        <f t="shared" si="1"/>
        <v>0</v>
      </c>
      <c r="AK32" s="175">
        <f t="shared" si="2"/>
        <v>0</v>
      </c>
    </row>
    <row r="33" spans="1:37" ht="17.25" customHeight="1" x14ac:dyDescent="0.25">
      <c r="A33" s="86">
        <f>ปพ.5!A30</f>
        <v>0</v>
      </c>
      <c r="B33" s="87">
        <f>ปพ.5!B30</f>
        <v>0</v>
      </c>
      <c r="C33" s="171">
        <f>ปพ.5!D30</f>
        <v>0</v>
      </c>
      <c r="D33" s="172"/>
      <c r="E33" s="172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2"/>
      <c r="R33" s="172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172"/>
      <c r="AD33" s="172"/>
      <c r="AE33" s="172"/>
      <c r="AF33" s="172"/>
      <c r="AG33" s="172"/>
      <c r="AH33" s="172"/>
      <c r="AI33" s="173">
        <f t="shared" si="0"/>
        <v>0</v>
      </c>
      <c r="AJ33" s="174">
        <f t="shared" si="1"/>
        <v>0</v>
      </c>
      <c r="AK33" s="175">
        <f t="shared" si="2"/>
        <v>0</v>
      </c>
    </row>
    <row r="34" spans="1:37" ht="17.25" customHeight="1" x14ac:dyDescent="0.25">
      <c r="A34" s="86">
        <f>ปพ.5!A31</f>
        <v>0</v>
      </c>
      <c r="B34" s="87">
        <f>ปพ.5!B31</f>
        <v>0</v>
      </c>
      <c r="C34" s="171">
        <f>ปพ.5!D31</f>
        <v>0</v>
      </c>
      <c r="D34" s="172"/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2"/>
      <c r="AE34" s="172"/>
      <c r="AF34" s="172"/>
      <c r="AG34" s="172"/>
      <c r="AH34" s="172"/>
      <c r="AI34" s="173">
        <f t="shared" si="0"/>
        <v>0</v>
      </c>
      <c r="AJ34" s="174">
        <f t="shared" si="1"/>
        <v>0</v>
      </c>
      <c r="AK34" s="175">
        <f t="shared" si="2"/>
        <v>0</v>
      </c>
    </row>
    <row r="35" spans="1:37" ht="17.25" customHeight="1" x14ac:dyDescent="0.25">
      <c r="A35" s="86">
        <f>ปพ.5!A32</f>
        <v>0</v>
      </c>
      <c r="B35" s="87">
        <f>ปพ.5!B32</f>
        <v>0</v>
      </c>
      <c r="C35" s="171">
        <f>ปพ.5!D32</f>
        <v>0</v>
      </c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H35" s="172"/>
      <c r="AI35" s="173">
        <f t="shared" si="0"/>
        <v>0</v>
      </c>
      <c r="AJ35" s="174">
        <f t="shared" si="1"/>
        <v>0</v>
      </c>
      <c r="AK35" s="175">
        <f t="shared" si="2"/>
        <v>0</v>
      </c>
    </row>
    <row r="36" spans="1:37" ht="17.25" customHeight="1" x14ac:dyDescent="0.25">
      <c r="A36" s="86">
        <f>ปพ.5!A33</f>
        <v>0</v>
      </c>
      <c r="B36" s="87">
        <f>ปพ.5!B33</f>
        <v>0</v>
      </c>
      <c r="C36" s="171">
        <f>ปพ.5!D33</f>
        <v>0</v>
      </c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  <c r="V36" s="172"/>
      <c r="W36" s="172"/>
      <c r="X36" s="172"/>
      <c r="Y36" s="172"/>
      <c r="Z36" s="172"/>
      <c r="AA36" s="172"/>
      <c r="AB36" s="172"/>
      <c r="AC36" s="172"/>
      <c r="AD36" s="172"/>
      <c r="AE36" s="172"/>
      <c r="AF36" s="172"/>
      <c r="AG36" s="172"/>
      <c r="AH36" s="172"/>
      <c r="AI36" s="173">
        <f t="shared" si="0"/>
        <v>0</v>
      </c>
      <c r="AJ36" s="174">
        <f t="shared" si="1"/>
        <v>0</v>
      </c>
      <c r="AK36" s="175">
        <f t="shared" si="2"/>
        <v>0</v>
      </c>
    </row>
    <row r="37" spans="1:37" ht="17.25" customHeight="1" x14ac:dyDescent="0.25">
      <c r="A37" s="86">
        <f>ปพ.5!A34</f>
        <v>0</v>
      </c>
      <c r="B37" s="87">
        <f>ปพ.5!B34</f>
        <v>0</v>
      </c>
      <c r="C37" s="171">
        <f>ปพ.5!D34</f>
        <v>0</v>
      </c>
      <c r="D37" s="172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72"/>
      <c r="Q37" s="172"/>
      <c r="R37" s="172"/>
      <c r="S37" s="172"/>
      <c r="T37" s="172"/>
      <c r="U37" s="172"/>
      <c r="V37" s="172"/>
      <c r="W37" s="172"/>
      <c r="X37" s="172"/>
      <c r="Y37" s="172"/>
      <c r="Z37" s="172"/>
      <c r="AA37" s="172"/>
      <c r="AB37" s="172"/>
      <c r="AC37" s="172"/>
      <c r="AD37" s="172"/>
      <c r="AE37" s="172"/>
      <c r="AF37" s="172"/>
      <c r="AG37" s="172"/>
      <c r="AH37" s="172"/>
      <c r="AI37" s="173">
        <f t="shared" si="0"/>
        <v>0</v>
      </c>
      <c r="AJ37" s="174">
        <f t="shared" si="1"/>
        <v>0</v>
      </c>
      <c r="AK37" s="175">
        <f t="shared" si="2"/>
        <v>0</v>
      </c>
    </row>
    <row r="38" spans="1:37" ht="17.25" customHeight="1" x14ac:dyDescent="0.25">
      <c r="A38" s="86">
        <f>ปพ.5!A35</f>
        <v>0</v>
      </c>
      <c r="B38" s="87">
        <f>ปพ.5!B35</f>
        <v>0</v>
      </c>
      <c r="C38" s="171">
        <f>ปพ.5!D35</f>
        <v>0</v>
      </c>
      <c r="D38" s="172"/>
      <c r="E38" s="172"/>
      <c r="F38" s="172"/>
      <c r="G38" s="172"/>
      <c r="H38" s="172"/>
      <c r="I38" s="172"/>
      <c r="J38" s="172"/>
      <c r="K38" s="172"/>
      <c r="L38" s="172"/>
      <c r="M38" s="172"/>
      <c r="N38" s="172"/>
      <c r="O38" s="172"/>
      <c r="P38" s="172"/>
      <c r="Q38" s="172"/>
      <c r="R38" s="172"/>
      <c r="S38" s="172"/>
      <c r="T38" s="172"/>
      <c r="U38" s="172"/>
      <c r="V38" s="172"/>
      <c r="W38" s="172"/>
      <c r="X38" s="172"/>
      <c r="Y38" s="172"/>
      <c r="Z38" s="172"/>
      <c r="AA38" s="172"/>
      <c r="AB38" s="172"/>
      <c r="AC38" s="172"/>
      <c r="AD38" s="172"/>
      <c r="AE38" s="172"/>
      <c r="AF38" s="172"/>
      <c r="AG38" s="172"/>
      <c r="AH38" s="172"/>
      <c r="AI38" s="173">
        <f t="shared" si="0"/>
        <v>0</v>
      </c>
      <c r="AJ38" s="174">
        <f t="shared" si="1"/>
        <v>0</v>
      </c>
      <c r="AK38" s="175">
        <f t="shared" si="2"/>
        <v>0</v>
      </c>
    </row>
    <row r="39" spans="1:37" ht="17.25" customHeight="1" x14ac:dyDescent="0.25">
      <c r="A39" s="86">
        <f>ปพ.5!A36</f>
        <v>0</v>
      </c>
      <c r="B39" s="87">
        <f>ปพ.5!B36</f>
        <v>0</v>
      </c>
      <c r="C39" s="171">
        <f>ปพ.5!D36</f>
        <v>0</v>
      </c>
      <c r="D39" s="172"/>
      <c r="E39" s="172"/>
      <c r="F39" s="172"/>
      <c r="G39" s="172"/>
      <c r="H39" s="172"/>
      <c r="I39" s="172"/>
      <c r="J39" s="172"/>
      <c r="K39" s="172"/>
      <c r="L39" s="172"/>
      <c r="M39" s="172"/>
      <c r="N39" s="172"/>
      <c r="O39" s="172"/>
      <c r="P39" s="172"/>
      <c r="Q39" s="172"/>
      <c r="R39" s="172"/>
      <c r="S39" s="172"/>
      <c r="T39" s="172"/>
      <c r="U39" s="172"/>
      <c r="V39" s="172"/>
      <c r="W39" s="172"/>
      <c r="X39" s="172"/>
      <c r="Y39" s="172"/>
      <c r="Z39" s="172"/>
      <c r="AA39" s="172"/>
      <c r="AB39" s="172"/>
      <c r="AC39" s="172"/>
      <c r="AD39" s="172"/>
      <c r="AE39" s="172"/>
      <c r="AF39" s="172"/>
      <c r="AG39" s="172"/>
      <c r="AH39" s="172"/>
      <c r="AI39" s="173">
        <f t="shared" si="0"/>
        <v>0</v>
      </c>
      <c r="AJ39" s="174">
        <f t="shared" si="1"/>
        <v>0</v>
      </c>
      <c r="AK39" s="175">
        <f t="shared" si="2"/>
        <v>0</v>
      </c>
    </row>
    <row r="40" spans="1:37" ht="17.25" customHeight="1" x14ac:dyDescent="0.25">
      <c r="A40" s="86">
        <f>ปพ.5!A37</f>
        <v>0</v>
      </c>
      <c r="B40" s="87">
        <f>ปพ.5!B37</f>
        <v>0</v>
      </c>
      <c r="C40" s="171">
        <f>ปพ.5!D37</f>
        <v>0</v>
      </c>
      <c r="D40" s="172"/>
      <c r="E40" s="172"/>
      <c r="F40" s="172"/>
      <c r="G40" s="172"/>
      <c r="H40" s="172"/>
      <c r="I40" s="172"/>
      <c r="J40" s="172"/>
      <c r="K40" s="172"/>
      <c r="L40" s="172"/>
      <c r="M40" s="172"/>
      <c r="N40" s="172"/>
      <c r="O40" s="172"/>
      <c r="P40" s="172"/>
      <c r="Q40" s="172"/>
      <c r="R40" s="172"/>
      <c r="S40" s="172"/>
      <c r="T40" s="172"/>
      <c r="U40" s="172"/>
      <c r="V40" s="172"/>
      <c r="W40" s="172"/>
      <c r="X40" s="172"/>
      <c r="Y40" s="172"/>
      <c r="Z40" s="172"/>
      <c r="AA40" s="172"/>
      <c r="AB40" s="172"/>
      <c r="AC40" s="172"/>
      <c r="AD40" s="172"/>
      <c r="AE40" s="172"/>
      <c r="AF40" s="172"/>
      <c r="AG40" s="172"/>
      <c r="AH40" s="172"/>
      <c r="AI40" s="173">
        <f t="shared" si="0"/>
        <v>0</v>
      </c>
      <c r="AJ40" s="174">
        <f t="shared" si="1"/>
        <v>0</v>
      </c>
      <c r="AK40" s="175">
        <f t="shared" si="2"/>
        <v>0</v>
      </c>
    </row>
    <row r="41" spans="1:37" ht="17.25" customHeight="1" x14ac:dyDescent="0.25">
      <c r="A41" s="86">
        <f>ปพ.5!A38</f>
        <v>0</v>
      </c>
      <c r="B41" s="87">
        <f>ปพ.5!B38</f>
        <v>0</v>
      </c>
      <c r="C41" s="171">
        <f>ปพ.5!D38</f>
        <v>0</v>
      </c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  <c r="V41" s="172"/>
      <c r="W41" s="172"/>
      <c r="X41" s="172"/>
      <c r="Y41" s="172"/>
      <c r="Z41" s="172"/>
      <c r="AA41" s="172"/>
      <c r="AB41" s="172"/>
      <c r="AC41" s="172"/>
      <c r="AD41" s="172"/>
      <c r="AE41" s="172"/>
      <c r="AF41" s="172"/>
      <c r="AG41" s="172"/>
      <c r="AH41" s="172"/>
      <c r="AI41" s="173">
        <f t="shared" si="0"/>
        <v>0</v>
      </c>
      <c r="AJ41" s="174">
        <f t="shared" si="1"/>
        <v>0</v>
      </c>
      <c r="AK41" s="175">
        <f t="shared" si="2"/>
        <v>0</v>
      </c>
    </row>
    <row r="42" spans="1:37" ht="17.25" customHeight="1" x14ac:dyDescent="0.25">
      <c r="A42" s="86">
        <f>ปพ.5!A39</f>
        <v>0</v>
      </c>
      <c r="B42" s="87">
        <f>ปพ.5!B39</f>
        <v>0</v>
      </c>
      <c r="C42" s="171">
        <f>ปพ.5!D39</f>
        <v>0</v>
      </c>
      <c r="D42" s="172"/>
      <c r="E42" s="172"/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72"/>
      <c r="S42" s="172"/>
      <c r="T42" s="172"/>
      <c r="U42" s="172"/>
      <c r="V42" s="172"/>
      <c r="W42" s="172"/>
      <c r="X42" s="172"/>
      <c r="Y42" s="172"/>
      <c r="Z42" s="172"/>
      <c r="AA42" s="172"/>
      <c r="AB42" s="172"/>
      <c r="AC42" s="172"/>
      <c r="AD42" s="172"/>
      <c r="AE42" s="172"/>
      <c r="AF42" s="172"/>
      <c r="AG42" s="172"/>
      <c r="AH42" s="172"/>
      <c r="AI42" s="173">
        <f t="shared" si="0"/>
        <v>0</v>
      </c>
      <c r="AJ42" s="174">
        <f t="shared" si="1"/>
        <v>0</v>
      </c>
      <c r="AK42" s="175">
        <f t="shared" si="2"/>
        <v>0</v>
      </c>
    </row>
    <row r="43" spans="1:37" ht="17.25" customHeight="1" x14ac:dyDescent="0.25">
      <c r="A43" s="86">
        <f>ปพ.5!A40</f>
        <v>0</v>
      </c>
      <c r="B43" s="87">
        <f>ปพ.5!B40</f>
        <v>0</v>
      </c>
      <c r="C43" s="171">
        <f>ปพ.5!D40</f>
        <v>0</v>
      </c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2"/>
      <c r="Q43" s="172"/>
      <c r="R43" s="172"/>
      <c r="S43" s="172"/>
      <c r="T43" s="172"/>
      <c r="U43" s="172"/>
      <c r="V43" s="172"/>
      <c r="W43" s="172"/>
      <c r="X43" s="172"/>
      <c r="Y43" s="172"/>
      <c r="Z43" s="172"/>
      <c r="AA43" s="172"/>
      <c r="AB43" s="172"/>
      <c r="AC43" s="172"/>
      <c r="AD43" s="172"/>
      <c r="AE43" s="172"/>
      <c r="AF43" s="172"/>
      <c r="AG43" s="172"/>
      <c r="AH43" s="172"/>
      <c r="AI43" s="173">
        <f t="shared" si="0"/>
        <v>0</v>
      </c>
      <c r="AJ43" s="174">
        <f t="shared" si="1"/>
        <v>0</v>
      </c>
      <c r="AK43" s="175">
        <f t="shared" si="2"/>
        <v>0</v>
      </c>
    </row>
    <row r="44" spans="1:37" ht="17.25" customHeight="1" x14ac:dyDescent="0.25">
      <c r="A44" s="86">
        <f>ปพ.5!A41</f>
        <v>0</v>
      </c>
      <c r="B44" s="87">
        <f>ปพ.5!B41</f>
        <v>0</v>
      </c>
      <c r="C44" s="171">
        <f>ปพ.5!D41</f>
        <v>0</v>
      </c>
      <c r="D44" s="172"/>
      <c r="E44" s="172"/>
      <c r="F44" s="172"/>
      <c r="G44" s="172"/>
      <c r="H44" s="172"/>
      <c r="I44" s="172"/>
      <c r="J44" s="172"/>
      <c r="K44" s="172"/>
      <c r="L44" s="172"/>
      <c r="M44" s="172"/>
      <c r="N44" s="172"/>
      <c r="O44" s="172"/>
      <c r="P44" s="172"/>
      <c r="Q44" s="172"/>
      <c r="R44" s="172"/>
      <c r="S44" s="172"/>
      <c r="T44" s="172"/>
      <c r="U44" s="172"/>
      <c r="V44" s="172"/>
      <c r="W44" s="172"/>
      <c r="X44" s="172"/>
      <c r="Y44" s="172"/>
      <c r="Z44" s="172"/>
      <c r="AA44" s="172"/>
      <c r="AB44" s="172"/>
      <c r="AC44" s="172"/>
      <c r="AD44" s="172"/>
      <c r="AE44" s="172"/>
      <c r="AF44" s="172"/>
      <c r="AG44" s="172"/>
      <c r="AH44" s="172"/>
      <c r="AI44" s="173">
        <f t="shared" si="0"/>
        <v>0</v>
      </c>
      <c r="AJ44" s="174">
        <f t="shared" si="1"/>
        <v>0</v>
      </c>
      <c r="AK44" s="175">
        <f t="shared" si="2"/>
        <v>0</v>
      </c>
    </row>
    <row r="45" spans="1:37" ht="17.25" customHeight="1" x14ac:dyDescent="0.25">
      <c r="A45" s="86">
        <f>ปพ.5!A42</f>
        <v>0</v>
      </c>
      <c r="B45" s="87">
        <f>ปพ.5!B42</f>
        <v>0</v>
      </c>
      <c r="C45" s="171">
        <f>ปพ.5!D42</f>
        <v>0</v>
      </c>
      <c r="D45" s="172"/>
      <c r="E45" s="172"/>
      <c r="F45" s="172"/>
      <c r="G45" s="172"/>
      <c r="H45" s="172"/>
      <c r="I45" s="172"/>
      <c r="J45" s="172"/>
      <c r="K45" s="172"/>
      <c r="L45" s="172"/>
      <c r="M45" s="172"/>
      <c r="N45" s="172"/>
      <c r="O45" s="172"/>
      <c r="P45" s="172"/>
      <c r="Q45" s="172"/>
      <c r="R45" s="172"/>
      <c r="S45" s="172"/>
      <c r="T45" s="172"/>
      <c r="U45" s="172"/>
      <c r="V45" s="172"/>
      <c r="W45" s="172"/>
      <c r="X45" s="172"/>
      <c r="Y45" s="172"/>
      <c r="Z45" s="172"/>
      <c r="AA45" s="172"/>
      <c r="AB45" s="172"/>
      <c r="AC45" s="172"/>
      <c r="AD45" s="172"/>
      <c r="AE45" s="172"/>
      <c r="AF45" s="172"/>
      <c r="AG45" s="172"/>
      <c r="AH45" s="172"/>
      <c r="AI45" s="173">
        <f t="shared" si="0"/>
        <v>0</v>
      </c>
      <c r="AJ45" s="174">
        <f t="shared" si="1"/>
        <v>0</v>
      </c>
      <c r="AK45" s="175">
        <f t="shared" si="2"/>
        <v>0</v>
      </c>
    </row>
    <row r="46" spans="1:37" ht="17.25" customHeight="1" x14ac:dyDescent="0.25">
      <c r="A46" s="86">
        <f>ปพ.5!A43</f>
        <v>0</v>
      </c>
      <c r="B46" s="87">
        <f>ปพ.5!B43</f>
        <v>0</v>
      </c>
      <c r="C46" s="171">
        <f>ปพ.5!D43</f>
        <v>0</v>
      </c>
      <c r="D46" s="172"/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72"/>
      <c r="P46" s="172"/>
      <c r="Q46" s="172"/>
      <c r="R46" s="172"/>
      <c r="S46" s="172"/>
      <c r="T46" s="172"/>
      <c r="U46" s="172"/>
      <c r="V46" s="172"/>
      <c r="W46" s="172"/>
      <c r="X46" s="172"/>
      <c r="Y46" s="172"/>
      <c r="Z46" s="172"/>
      <c r="AA46" s="172"/>
      <c r="AB46" s="172"/>
      <c r="AC46" s="172"/>
      <c r="AD46" s="172"/>
      <c r="AE46" s="172"/>
      <c r="AF46" s="172"/>
      <c r="AG46" s="172"/>
      <c r="AH46" s="172"/>
      <c r="AI46" s="173">
        <f t="shared" si="0"/>
        <v>0</v>
      </c>
      <c r="AJ46" s="174">
        <f t="shared" si="1"/>
        <v>0</v>
      </c>
      <c r="AK46" s="175">
        <f t="shared" si="2"/>
        <v>0</v>
      </c>
    </row>
    <row r="47" spans="1:37" ht="17.25" customHeight="1" x14ac:dyDescent="0.25">
      <c r="A47" s="86">
        <f>ปพ.5!A44</f>
        <v>0</v>
      </c>
      <c r="B47" s="87">
        <f>ปพ.5!B44</f>
        <v>0</v>
      </c>
      <c r="C47" s="171">
        <f>ปพ.5!D44</f>
        <v>0</v>
      </c>
      <c r="D47" s="172"/>
      <c r="E47" s="172"/>
      <c r="F47" s="172"/>
      <c r="G47" s="172"/>
      <c r="H47" s="172"/>
      <c r="I47" s="172"/>
      <c r="J47" s="172"/>
      <c r="K47" s="172"/>
      <c r="L47" s="172"/>
      <c r="M47" s="172"/>
      <c r="N47" s="172"/>
      <c r="O47" s="172"/>
      <c r="P47" s="172"/>
      <c r="Q47" s="172"/>
      <c r="R47" s="172"/>
      <c r="S47" s="172"/>
      <c r="T47" s="172"/>
      <c r="U47" s="172"/>
      <c r="V47" s="172"/>
      <c r="W47" s="172"/>
      <c r="X47" s="172"/>
      <c r="Y47" s="172"/>
      <c r="Z47" s="172"/>
      <c r="AA47" s="172"/>
      <c r="AB47" s="172"/>
      <c r="AC47" s="172"/>
      <c r="AD47" s="172"/>
      <c r="AE47" s="172"/>
      <c r="AF47" s="172"/>
      <c r="AG47" s="172"/>
      <c r="AH47" s="172"/>
      <c r="AI47" s="173">
        <f t="shared" si="0"/>
        <v>0</v>
      </c>
      <c r="AJ47" s="174">
        <f t="shared" si="1"/>
        <v>0</v>
      </c>
      <c r="AK47" s="175">
        <f t="shared" si="2"/>
        <v>0</v>
      </c>
    </row>
    <row r="48" spans="1:37" ht="17.25" customHeight="1" x14ac:dyDescent="0.25">
      <c r="A48" s="86">
        <f>ปพ.5!A45</f>
        <v>0</v>
      </c>
      <c r="B48" s="87">
        <f>ปพ.5!B45</f>
        <v>0</v>
      </c>
      <c r="C48" s="171">
        <f>ปพ.5!D45</f>
        <v>0</v>
      </c>
      <c r="D48" s="172"/>
      <c r="E48" s="172"/>
      <c r="F48" s="172"/>
      <c r="G48" s="172"/>
      <c r="H48" s="172"/>
      <c r="I48" s="172"/>
      <c r="J48" s="172"/>
      <c r="K48" s="172"/>
      <c r="L48" s="172"/>
      <c r="M48" s="172"/>
      <c r="N48" s="172"/>
      <c r="O48" s="172"/>
      <c r="P48" s="172"/>
      <c r="Q48" s="172"/>
      <c r="R48" s="172"/>
      <c r="S48" s="172"/>
      <c r="T48" s="172"/>
      <c r="U48" s="172"/>
      <c r="V48" s="172"/>
      <c r="W48" s="172"/>
      <c r="X48" s="172"/>
      <c r="Y48" s="172"/>
      <c r="Z48" s="172"/>
      <c r="AA48" s="172"/>
      <c r="AB48" s="172"/>
      <c r="AC48" s="172"/>
      <c r="AD48" s="172"/>
      <c r="AE48" s="172"/>
      <c r="AF48" s="172"/>
      <c r="AG48" s="172"/>
      <c r="AH48" s="172"/>
      <c r="AI48" s="173">
        <f t="shared" si="0"/>
        <v>0</v>
      </c>
      <c r="AJ48" s="174">
        <f t="shared" si="1"/>
        <v>0</v>
      </c>
      <c r="AK48" s="175">
        <f t="shared" si="2"/>
        <v>0</v>
      </c>
    </row>
    <row r="49" spans="1:37" ht="17.25" customHeight="1" x14ac:dyDescent="0.25">
      <c r="A49" s="86">
        <f>ปพ.5!A46</f>
        <v>0</v>
      </c>
      <c r="B49" s="87">
        <f>ปพ.5!B46</f>
        <v>0</v>
      </c>
      <c r="C49" s="171">
        <f>ปพ.5!D46</f>
        <v>0</v>
      </c>
      <c r="D49" s="172"/>
      <c r="E49" s="172"/>
      <c r="F49" s="172"/>
      <c r="G49" s="172"/>
      <c r="H49" s="172"/>
      <c r="I49" s="172"/>
      <c r="J49" s="172"/>
      <c r="K49" s="172"/>
      <c r="L49" s="172"/>
      <c r="M49" s="172"/>
      <c r="N49" s="172"/>
      <c r="O49" s="172"/>
      <c r="P49" s="172"/>
      <c r="Q49" s="172"/>
      <c r="R49" s="172"/>
      <c r="S49" s="172"/>
      <c r="T49" s="172"/>
      <c r="U49" s="172"/>
      <c r="V49" s="172"/>
      <c r="W49" s="172"/>
      <c r="X49" s="172"/>
      <c r="Y49" s="172"/>
      <c r="Z49" s="172"/>
      <c r="AA49" s="172"/>
      <c r="AB49" s="172"/>
      <c r="AC49" s="172"/>
      <c r="AD49" s="172"/>
      <c r="AE49" s="172"/>
      <c r="AF49" s="172"/>
      <c r="AG49" s="172"/>
      <c r="AH49" s="172"/>
      <c r="AI49" s="173">
        <f t="shared" si="0"/>
        <v>0</v>
      </c>
      <c r="AJ49" s="174">
        <f t="shared" si="1"/>
        <v>0</v>
      </c>
      <c r="AK49" s="175">
        <f t="shared" si="2"/>
        <v>0</v>
      </c>
    </row>
    <row r="50" spans="1:37" ht="17.25" customHeight="1" x14ac:dyDescent="0.25">
      <c r="A50" s="86">
        <f>ปพ.5!A47</f>
        <v>0</v>
      </c>
      <c r="B50" s="87">
        <f>ปพ.5!B47</f>
        <v>0</v>
      </c>
      <c r="C50" s="171">
        <f>ปพ.5!D47</f>
        <v>0</v>
      </c>
      <c r="D50" s="172"/>
      <c r="E50" s="172"/>
      <c r="F50" s="172"/>
      <c r="G50" s="172"/>
      <c r="H50" s="172"/>
      <c r="I50" s="172"/>
      <c r="J50" s="172"/>
      <c r="K50" s="172"/>
      <c r="L50" s="172"/>
      <c r="M50" s="172"/>
      <c r="N50" s="172"/>
      <c r="O50" s="172"/>
      <c r="P50" s="172"/>
      <c r="Q50" s="172"/>
      <c r="R50" s="172"/>
      <c r="S50" s="172"/>
      <c r="T50" s="172"/>
      <c r="U50" s="172"/>
      <c r="V50" s="172"/>
      <c r="W50" s="172"/>
      <c r="X50" s="172"/>
      <c r="Y50" s="172"/>
      <c r="Z50" s="172"/>
      <c r="AA50" s="172"/>
      <c r="AB50" s="172"/>
      <c r="AC50" s="172"/>
      <c r="AD50" s="172"/>
      <c r="AE50" s="172"/>
      <c r="AF50" s="172"/>
      <c r="AG50" s="172"/>
      <c r="AH50" s="172"/>
      <c r="AI50" s="173">
        <f t="shared" si="0"/>
        <v>0</v>
      </c>
      <c r="AJ50" s="174">
        <f t="shared" si="1"/>
        <v>0</v>
      </c>
      <c r="AK50" s="175">
        <f t="shared" si="2"/>
        <v>0</v>
      </c>
    </row>
    <row r="51" spans="1:37" ht="17.25" customHeight="1" x14ac:dyDescent="0.25">
      <c r="A51" s="86">
        <f>ปพ.5!A48</f>
        <v>0</v>
      </c>
      <c r="B51" s="87">
        <f>ปพ.5!B48</f>
        <v>0</v>
      </c>
      <c r="C51" s="171">
        <f>ปพ.5!D48</f>
        <v>0</v>
      </c>
      <c r="D51" s="172"/>
      <c r="E51" s="172"/>
      <c r="F51" s="172"/>
      <c r="G51" s="172"/>
      <c r="H51" s="172"/>
      <c r="I51" s="172"/>
      <c r="J51" s="172"/>
      <c r="K51" s="172"/>
      <c r="L51" s="172"/>
      <c r="M51" s="172"/>
      <c r="N51" s="172"/>
      <c r="O51" s="172"/>
      <c r="P51" s="172"/>
      <c r="Q51" s="172"/>
      <c r="R51" s="172"/>
      <c r="S51" s="172"/>
      <c r="T51" s="172"/>
      <c r="U51" s="172"/>
      <c r="V51" s="172"/>
      <c r="W51" s="172"/>
      <c r="X51" s="172"/>
      <c r="Y51" s="172"/>
      <c r="Z51" s="172"/>
      <c r="AA51" s="172"/>
      <c r="AB51" s="172"/>
      <c r="AC51" s="172"/>
      <c r="AD51" s="172"/>
      <c r="AE51" s="172"/>
      <c r="AF51" s="172"/>
      <c r="AG51" s="172"/>
      <c r="AH51" s="172"/>
      <c r="AI51" s="173">
        <f t="shared" si="0"/>
        <v>0</v>
      </c>
      <c r="AJ51" s="174">
        <f t="shared" si="1"/>
        <v>0</v>
      </c>
      <c r="AK51" s="175">
        <f t="shared" si="2"/>
        <v>0</v>
      </c>
    </row>
    <row r="52" spans="1:37" ht="17.25" customHeight="1" x14ac:dyDescent="0.25">
      <c r="A52" s="86">
        <f>ปพ.5!A49</f>
        <v>0</v>
      </c>
      <c r="B52" s="87">
        <f>ปพ.5!B49</f>
        <v>0</v>
      </c>
      <c r="C52" s="171">
        <f>ปพ.5!D49</f>
        <v>0</v>
      </c>
      <c r="D52" s="172"/>
      <c r="E52" s="172"/>
      <c r="F52" s="172"/>
      <c r="G52" s="172"/>
      <c r="H52" s="172"/>
      <c r="I52" s="172"/>
      <c r="J52" s="172"/>
      <c r="K52" s="172"/>
      <c r="L52" s="172"/>
      <c r="M52" s="172"/>
      <c r="N52" s="172"/>
      <c r="O52" s="172"/>
      <c r="P52" s="172"/>
      <c r="Q52" s="172"/>
      <c r="R52" s="172"/>
      <c r="S52" s="172"/>
      <c r="T52" s="172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2"/>
      <c r="AH52" s="172"/>
      <c r="AI52" s="173">
        <f t="shared" si="0"/>
        <v>0</v>
      </c>
      <c r="AJ52" s="174">
        <f t="shared" si="1"/>
        <v>0</v>
      </c>
      <c r="AK52" s="175">
        <f t="shared" si="2"/>
        <v>0</v>
      </c>
    </row>
    <row r="53" spans="1:37" ht="17.25" customHeight="1" x14ac:dyDescent="0.25">
      <c r="A53" s="86">
        <f>ปพ.5!A50</f>
        <v>0</v>
      </c>
      <c r="B53" s="87">
        <f>ปพ.5!B50</f>
        <v>0</v>
      </c>
      <c r="C53" s="171">
        <f>ปพ.5!D50</f>
        <v>0</v>
      </c>
      <c r="D53" s="172"/>
      <c r="E53" s="172"/>
      <c r="F53" s="172"/>
      <c r="G53" s="172"/>
      <c r="H53" s="172"/>
      <c r="I53" s="172"/>
      <c r="J53" s="172"/>
      <c r="K53" s="172"/>
      <c r="L53" s="172"/>
      <c r="M53" s="172"/>
      <c r="N53" s="172"/>
      <c r="O53" s="172"/>
      <c r="P53" s="172"/>
      <c r="Q53" s="172"/>
      <c r="R53" s="172"/>
      <c r="S53" s="172"/>
      <c r="T53" s="172"/>
      <c r="U53" s="172"/>
      <c r="V53" s="172"/>
      <c r="W53" s="172"/>
      <c r="X53" s="172"/>
      <c r="Y53" s="172"/>
      <c r="Z53" s="172"/>
      <c r="AA53" s="172"/>
      <c r="AB53" s="172"/>
      <c r="AC53" s="172"/>
      <c r="AD53" s="172"/>
      <c r="AE53" s="172"/>
      <c r="AF53" s="172"/>
      <c r="AG53" s="172"/>
      <c r="AH53" s="172"/>
      <c r="AI53" s="173">
        <f t="shared" si="0"/>
        <v>0</v>
      </c>
      <c r="AJ53" s="174">
        <f t="shared" si="1"/>
        <v>0</v>
      </c>
      <c r="AK53" s="175">
        <f t="shared" si="2"/>
        <v>0</v>
      </c>
    </row>
    <row r="54" spans="1:37" ht="17.25" customHeight="1" x14ac:dyDescent="0.25">
      <c r="A54" s="86">
        <f>ปพ.5!A51</f>
        <v>0</v>
      </c>
      <c r="B54" s="87">
        <f>ปพ.5!B51</f>
        <v>0</v>
      </c>
      <c r="C54" s="171">
        <f>ปพ.5!D51</f>
        <v>0</v>
      </c>
      <c r="D54" s="172"/>
      <c r="E54" s="172"/>
      <c r="F54" s="172"/>
      <c r="G54" s="172"/>
      <c r="H54" s="172"/>
      <c r="I54" s="172"/>
      <c r="J54" s="172"/>
      <c r="K54" s="172"/>
      <c r="L54" s="172"/>
      <c r="M54" s="172"/>
      <c r="N54" s="172"/>
      <c r="O54" s="172"/>
      <c r="P54" s="172"/>
      <c r="Q54" s="172"/>
      <c r="R54" s="172"/>
      <c r="S54" s="172"/>
      <c r="T54" s="172"/>
      <c r="U54" s="172"/>
      <c r="V54" s="172"/>
      <c r="W54" s="172"/>
      <c r="X54" s="172"/>
      <c r="Y54" s="172"/>
      <c r="Z54" s="172"/>
      <c r="AA54" s="172"/>
      <c r="AB54" s="172"/>
      <c r="AC54" s="172"/>
      <c r="AD54" s="172"/>
      <c r="AE54" s="172"/>
      <c r="AF54" s="172"/>
      <c r="AG54" s="172"/>
      <c r="AH54" s="172"/>
      <c r="AI54" s="173">
        <f t="shared" si="0"/>
        <v>0</v>
      </c>
      <c r="AJ54" s="174">
        <f t="shared" si="1"/>
        <v>0</v>
      </c>
      <c r="AK54" s="175">
        <f t="shared" si="2"/>
        <v>0</v>
      </c>
    </row>
    <row r="55" spans="1:37" ht="17.25" customHeight="1" x14ac:dyDescent="0.25">
      <c r="A55" s="86">
        <f>ปพ.5!A52</f>
        <v>0</v>
      </c>
      <c r="B55" s="87">
        <f>ปพ.5!B52</f>
        <v>0</v>
      </c>
      <c r="C55" s="171">
        <f>ปพ.5!D52</f>
        <v>0</v>
      </c>
      <c r="D55" s="172"/>
      <c r="E55" s="172"/>
      <c r="F55" s="172"/>
      <c r="G55" s="172"/>
      <c r="H55" s="172"/>
      <c r="I55" s="172"/>
      <c r="J55" s="172"/>
      <c r="K55" s="172"/>
      <c r="L55" s="172"/>
      <c r="M55" s="172"/>
      <c r="N55" s="172"/>
      <c r="O55" s="172"/>
      <c r="P55" s="172"/>
      <c r="Q55" s="172"/>
      <c r="R55" s="172"/>
      <c r="S55" s="172"/>
      <c r="T55" s="172"/>
      <c r="U55" s="172"/>
      <c r="V55" s="172"/>
      <c r="W55" s="172"/>
      <c r="X55" s="172"/>
      <c r="Y55" s="172"/>
      <c r="Z55" s="172"/>
      <c r="AA55" s="172"/>
      <c r="AB55" s="172"/>
      <c r="AC55" s="172"/>
      <c r="AD55" s="172"/>
      <c r="AE55" s="172"/>
      <c r="AF55" s="172"/>
      <c r="AG55" s="172"/>
      <c r="AH55" s="172"/>
      <c r="AI55" s="173">
        <f t="shared" si="0"/>
        <v>0</v>
      </c>
      <c r="AJ55" s="174">
        <f t="shared" si="1"/>
        <v>0</v>
      </c>
      <c r="AK55" s="175">
        <f t="shared" si="2"/>
        <v>0</v>
      </c>
    </row>
    <row r="56" spans="1:37" ht="24.6" x14ac:dyDescent="0.25">
      <c r="A56" s="411"/>
      <c r="B56" s="412"/>
      <c r="C56" s="176" t="s">
        <v>106</v>
      </c>
      <c r="D56" s="177">
        <f t="shared" ref="D56:AH56" si="3">COUNTIF(D10:D55,"ขาด")</f>
        <v>0</v>
      </c>
      <c r="E56" s="177">
        <f t="shared" si="3"/>
        <v>0</v>
      </c>
      <c r="F56" s="177">
        <f t="shared" si="3"/>
        <v>0</v>
      </c>
      <c r="G56" s="177">
        <f t="shared" si="3"/>
        <v>0</v>
      </c>
      <c r="H56" s="177">
        <f t="shared" si="3"/>
        <v>0</v>
      </c>
      <c r="I56" s="177">
        <f t="shared" si="3"/>
        <v>0</v>
      </c>
      <c r="J56" s="177">
        <f t="shared" si="3"/>
        <v>0</v>
      </c>
      <c r="K56" s="177">
        <f t="shared" si="3"/>
        <v>0</v>
      </c>
      <c r="L56" s="177">
        <f t="shared" si="3"/>
        <v>0</v>
      </c>
      <c r="M56" s="177">
        <f t="shared" si="3"/>
        <v>0</v>
      </c>
      <c r="N56" s="177">
        <f t="shared" si="3"/>
        <v>0</v>
      </c>
      <c r="O56" s="177">
        <f t="shared" si="3"/>
        <v>0</v>
      </c>
      <c r="P56" s="177">
        <f t="shared" si="3"/>
        <v>0</v>
      </c>
      <c r="Q56" s="177">
        <f t="shared" si="3"/>
        <v>0</v>
      </c>
      <c r="R56" s="177">
        <f t="shared" si="3"/>
        <v>0</v>
      </c>
      <c r="S56" s="177">
        <f t="shared" si="3"/>
        <v>0</v>
      </c>
      <c r="T56" s="177">
        <f t="shared" si="3"/>
        <v>0</v>
      </c>
      <c r="U56" s="177">
        <f t="shared" si="3"/>
        <v>0</v>
      </c>
      <c r="V56" s="177">
        <f t="shared" si="3"/>
        <v>0</v>
      </c>
      <c r="W56" s="177">
        <f t="shared" si="3"/>
        <v>0</v>
      </c>
      <c r="X56" s="177">
        <f t="shared" si="3"/>
        <v>0</v>
      </c>
      <c r="Y56" s="177">
        <f t="shared" si="3"/>
        <v>0</v>
      </c>
      <c r="Z56" s="177">
        <f t="shared" si="3"/>
        <v>0</v>
      </c>
      <c r="AA56" s="177">
        <f t="shared" si="3"/>
        <v>0</v>
      </c>
      <c r="AB56" s="177">
        <f t="shared" si="3"/>
        <v>0</v>
      </c>
      <c r="AC56" s="177">
        <f t="shared" si="3"/>
        <v>0</v>
      </c>
      <c r="AD56" s="177">
        <f t="shared" si="3"/>
        <v>0</v>
      </c>
      <c r="AE56" s="177">
        <f t="shared" si="3"/>
        <v>0</v>
      </c>
      <c r="AF56" s="177">
        <f t="shared" si="3"/>
        <v>0</v>
      </c>
      <c r="AG56" s="177">
        <f t="shared" si="3"/>
        <v>0</v>
      </c>
      <c r="AH56" s="177">
        <f t="shared" si="3"/>
        <v>0</v>
      </c>
      <c r="AI56" s="414"/>
      <c r="AJ56" s="415"/>
      <c r="AK56" s="415"/>
    </row>
    <row r="57" spans="1:37" ht="24.6" x14ac:dyDescent="0.25">
      <c r="A57" s="276"/>
      <c r="B57" s="413"/>
      <c r="C57" s="178" t="s">
        <v>107</v>
      </c>
      <c r="D57" s="179">
        <f t="shared" ref="D57:AH57" si="4">COUNTIF(D10:D55,"ลา")</f>
        <v>0</v>
      </c>
      <c r="E57" s="179">
        <f t="shared" si="4"/>
        <v>0</v>
      </c>
      <c r="F57" s="179">
        <f t="shared" si="4"/>
        <v>0</v>
      </c>
      <c r="G57" s="179">
        <f t="shared" si="4"/>
        <v>0</v>
      </c>
      <c r="H57" s="179">
        <f t="shared" si="4"/>
        <v>0</v>
      </c>
      <c r="I57" s="179">
        <f t="shared" si="4"/>
        <v>0</v>
      </c>
      <c r="J57" s="179">
        <f t="shared" si="4"/>
        <v>0</v>
      </c>
      <c r="K57" s="179">
        <f t="shared" si="4"/>
        <v>0</v>
      </c>
      <c r="L57" s="179">
        <f t="shared" si="4"/>
        <v>0</v>
      </c>
      <c r="M57" s="179">
        <f t="shared" si="4"/>
        <v>0</v>
      </c>
      <c r="N57" s="179">
        <f t="shared" si="4"/>
        <v>0</v>
      </c>
      <c r="O57" s="179">
        <f t="shared" si="4"/>
        <v>0</v>
      </c>
      <c r="P57" s="179">
        <f t="shared" si="4"/>
        <v>0</v>
      </c>
      <c r="Q57" s="179">
        <f t="shared" si="4"/>
        <v>0</v>
      </c>
      <c r="R57" s="179">
        <f t="shared" si="4"/>
        <v>0</v>
      </c>
      <c r="S57" s="179">
        <f t="shared" si="4"/>
        <v>0</v>
      </c>
      <c r="T57" s="179">
        <f t="shared" si="4"/>
        <v>0</v>
      </c>
      <c r="U57" s="179">
        <f t="shared" si="4"/>
        <v>0</v>
      </c>
      <c r="V57" s="179">
        <f t="shared" si="4"/>
        <v>0</v>
      </c>
      <c r="W57" s="179">
        <f t="shared" si="4"/>
        <v>0</v>
      </c>
      <c r="X57" s="179">
        <f t="shared" si="4"/>
        <v>0</v>
      </c>
      <c r="Y57" s="179">
        <f t="shared" si="4"/>
        <v>0</v>
      </c>
      <c r="Z57" s="179">
        <f t="shared" si="4"/>
        <v>0</v>
      </c>
      <c r="AA57" s="179">
        <f t="shared" si="4"/>
        <v>0</v>
      </c>
      <c r="AB57" s="179">
        <f t="shared" si="4"/>
        <v>0</v>
      </c>
      <c r="AC57" s="179">
        <f t="shared" si="4"/>
        <v>0</v>
      </c>
      <c r="AD57" s="179">
        <f t="shared" si="4"/>
        <v>0</v>
      </c>
      <c r="AE57" s="179">
        <f t="shared" si="4"/>
        <v>0</v>
      </c>
      <c r="AF57" s="179">
        <f t="shared" si="4"/>
        <v>0</v>
      </c>
      <c r="AG57" s="179">
        <f t="shared" si="4"/>
        <v>0</v>
      </c>
      <c r="AH57" s="179">
        <f t="shared" si="4"/>
        <v>0</v>
      </c>
      <c r="AI57" s="416"/>
      <c r="AJ57" s="406"/>
      <c r="AK57" s="406"/>
    </row>
    <row r="58" spans="1:37" ht="24.6" x14ac:dyDescent="0.25">
      <c r="A58" s="276"/>
      <c r="B58" s="413"/>
      <c r="C58" s="181" t="s">
        <v>105</v>
      </c>
      <c r="D58" s="182">
        <f t="shared" ref="D58:AH58" si="5">COUNTIF(D10:D55,"มา")</f>
        <v>0</v>
      </c>
      <c r="E58" s="182">
        <f t="shared" si="5"/>
        <v>0</v>
      </c>
      <c r="F58" s="182">
        <f t="shared" si="5"/>
        <v>0</v>
      </c>
      <c r="G58" s="182">
        <f t="shared" si="5"/>
        <v>0</v>
      </c>
      <c r="H58" s="182">
        <f t="shared" si="5"/>
        <v>0</v>
      </c>
      <c r="I58" s="182">
        <f t="shared" si="5"/>
        <v>0</v>
      </c>
      <c r="J58" s="182">
        <f t="shared" si="5"/>
        <v>0</v>
      </c>
      <c r="K58" s="182">
        <f t="shared" si="5"/>
        <v>0</v>
      </c>
      <c r="L58" s="182">
        <f t="shared" si="5"/>
        <v>0</v>
      </c>
      <c r="M58" s="182">
        <f t="shared" si="5"/>
        <v>0</v>
      </c>
      <c r="N58" s="182">
        <f t="shared" si="5"/>
        <v>0</v>
      </c>
      <c r="O58" s="182">
        <f t="shared" si="5"/>
        <v>0</v>
      </c>
      <c r="P58" s="182">
        <f t="shared" si="5"/>
        <v>0</v>
      </c>
      <c r="Q58" s="182">
        <f t="shared" si="5"/>
        <v>0</v>
      </c>
      <c r="R58" s="182">
        <f t="shared" si="5"/>
        <v>0</v>
      </c>
      <c r="S58" s="182">
        <f t="shared" si="5"/>
        <v>0</v>
      </c>
      <c r="T58" s="182">
        <f t="shared" si="5"/>
        <v>0</v>
      </c>
      <c r="U58" s="182">
        <f t="shared" si="5"/>
        <v>0</v>
      </c>
      <c r="V58" s="182">
        <f t="shared" si="5"/>
        <v>0</v>
      </c>
      <c r="W58" s="182">
        <f t="shared" si="5"/>
        <v>0</v>
      </c>
      <c r="X58" s="182">
        <f t="shared" si="5"/>
        <v>0</v>
      </c>
      <c r="Y58" s="182">
        <f t="shared" si="5"/>
        <v>0</v>
      </c>
      <c r="Z58" s="182">
        <f t="shared" si="5"/>
        <v>0</v>
      </c>
      <c r="AA58" s="182">
        <f t="shared" si="5"/>
        <v>0</v>
      </c>
      <c r="AB58" s="182">
        <f t="shared" si="5"/>
        <v>0</v>
      </c>
      <c r="AC58" s="182">
        <f t="shared" si="5"/>
        <v>0</v>
      </c>
      <c r="AD58" s="182">
        <f t="shared" si="5"/>
        <v>0</v>
      </c>
      <c r="AE58" s="182">
        <f t="shared" si="5"/>
        <v>0</v>
      </c>
      <c r="AF58" s="182">
        <f t="shared" si="5"/>
        <v>0</v>
      </c>
      <c r="AG58" s="182">
        <f t="shared" si="5"/>
        <v>0</v>
      </c>
      <c r="AH58" s="182">
        <f t="shared" si="5"/>
        <v>0</v>
      </c>
      <c r="AI58" s="416"/>
      <c r="AJ58" s="406"/>
      <c r="AK58" s="406"/>
    </row>
    <row r="59" spans="1:37" ht="24.6" x14ac:dyDescent="0.25">
      <c r="A59" s="23"/>
      <c r="B59" s="183"/>
      <c r="C59" s="184"/>
      <c r="D59" s="185" t="s">
        <v>124</v>
      </c>
      <c r="E59" s="185" t="s">
        <v>125</v>
      </c>
      <c r="F59" s="185" t="s">
        <v>126</v>
      </c>
      <c r="G59" s="185" t="s">
        <v>127</v>
      </c>
      <c r="H59" s="185" t="s">
        <v>128</v>
      </c>
      <c r="I59" s="186"/>
      <c r="J59" s="186"/>
      <c r="K59" s="186"/>
    </row>
    <row r="60" spans="1:37" ht="22.5" customHeight="1" x14ac:dyDescent="0.25">
      <c r="A60" s="11"/>
      <c r="B60" s="11"/>
      <c r="C60" s="11"/>
      <c r="D60" s="180">
        <f>COUNTIF(D9:AH9,"จ.")</f>
        <v>0</v>
      </c>
      <c r="E60" s="180">
        <f>COUNTIF(D9:AH9,"อ.")</f>
        <v>0</v>
      </c>
      <c r="F60" s="180">
        <f>COUNTIF(D9:AH9,"พ.")</f>
        <v>0</v>
      </c>
      <c r="G60" s="180">
        <f>COUNTIF(D9:AH9,"พฤ.")</f>
        <v>0</v>
      </c>
      <c r="H60" s="180">
        <f>COUNTIF(D9:AH9,"ศ.")</f>
        <v>0</v>
      </c>
      <c r="I60" s="187">
        <f>SUM(D60:H60)</f>
        <v>0</v>
      </c>
      <c r="AE60" s="417"/>
      <c r="AF60" s="417"/>
      <c r="AG60" s="417"/>
      <c r="AH60" s="417"/>
      <c r="AI60" s="417"/>
      <c r="AJ60" s="417"/>
      <c r="AK60" s="417"/>
    </row>
    <row r="61" spans="1:37" ht="22.5" customHeight="1" x14ac:dyDescent="0.25">
      <c r="A61" s="11"/>
      <c r="B61" s="11"/>
      <c r="C61" s="11"/>
      <c r="AE61" s="406"/>
      <c r="AF61" s="406"/>
      <c r="AG61" s="406"/>
      <c r="AH61" s="406"/>
      <c r="AI61" s="406"/>
      <c r="AJ61" s="406"/>
      <c r="AK61" s="406"/>
    </row>
    <row r="62" spans="1:37" ht="22.5" customHeight="1" x14ac:dyDescent="0.25">
      <c r="A62" s="11"/>
      <c r="B62" s="11"/>
      <c r="C62" s="11"/>
      <c r="AE62" s="406"/>
      <c r="AF62" s="406"/>
      <c r="AG62" s="406"/>
      <c r="AH62" s="406"/>
      <c r="AI62" s="406"/>
      <c r="AJ62" s="406"/>
      <c r="AK62" s="406"/>
    </row>
    <row r="63" spans="1:37" ht="27" x14ac:dyDescent="0.25">
      <c r="A63" s="11"/>
      <c r="B63" s="11"/>
      <c r="C63" s="11"/>
    </row>
    <row r="64" spans="1:37" ht="27" x14ac:dyDescent="0.25">
      <c r="A64" s="11"/>
      <c r="B64" s="11"/>
      <c r="C64" s="11"/>
    </row>
    <row r="65" spans="1:3" ht="27" x14ac:dyDescent="0.25">
      <c r="A65" s="11"/>
      <c r="B65" s="11"/>
      <c r="C65" s="11"/>
    </row>
    <row r="66" spans="1:3" ht="27" x14ac:dyDescent="0.25">
      <c r="A66" s="11"/>
      <c r="B66" s="11"/>
      <c r="C66" s="11"/>
    </row>
    <row r="67" spans="1:3" ht="27" x14ac:dyDescent="0.25">
      <c r="A67" s="11"/>
      <c r="B67" s="11"/>
      <c r="C67" s="11"/>
    </row>
    <row r="68" spans="1:3" ht="27" x14ac:dyDescent="0.25">
      <c r="A68" s="11"/>
      <c r="B68" s="11"/>
      <c r="C68" s="11"/>
    </row>
    <row r="69" spans="1:3" ht="27" x14ac:dyDescent="0.25">
      <c r="A69" s="11"/>
      <c r="B69" s="11"/>
      <c r="C69" s="11"/>
    </row>
    <row r="70" spans="1:3" ht="27" x14ac:dyDescent="0.25">
      <c r="A70" s="11"/>
      <c r="B70" s="11"/>
      <c r="C70" s="11"/>
    </row>
    <row r="71" spans="1:3" ht="27" x14ac:dyDescent="0.25">
      <c r="A71" s="11"/>
      <c r="B71" s="11"/>
      <c r="C71" s="11"/>
    </row>
    <row r="72" spans="1:3" ht="27" x14ac:dyDescent="0.25">
      <c r="A72" s="11"/>
      <c r="B72" s="11"/>
      <c r="C72" s="11"/>
    </row>
  </sheetData>
  <sheetProtection algorithmName="SHA-512" hashValue="MBI24+GpWrZtU0bvocWogqBxp12lIW+HBrFQfHJKookcRcRsYx7EEVufIQUPmtSVG2Dn2KDlwHtQX1dcuqPASg==" saltValue="NfnhPsY2N5JYW1rkfEC14A==" spinCount="100000" sheet="1" objects="1" scenarios="1"/>
  <dataConsolidate/>
  <mergeCells count="23">
    <mergeCell ref="A4:F4"/>
    <mergeCell ref="G4:S4"/>
    <mergeCell ref="T4:AB4"/>
    <mergeCell ref="AC4:AK4"/>
    <mergeCell ref="A1:S1"/>
    <mergeCell ref="T1:AK1"/>
    <mergeCell ref="A2:S2"/>
    <mergeCell ref="T2:AK2"/>
    <mergeCell ref="A3:S3"/>
    <mergeCell ref="T3:AK3"/>
    <mergeCell ref="AE62:AK62"/>
    <mergeCell ref="AJ8:AJ9"/>
    <mergeCell ref="AK8:AK9"/>
    <mergeCell ref="A56:B58"/>
    <mergeCell ref="AI56:AK58"/>
    <mergeCell ref="AE60:AK60"/>
    <mergeCell ref="AE61:AK61"/>
    <mergeCell ref="A5:A9"/>
    <mergeCell ref="B5:B9"/>
    <mergeCell ref="C5:C9"/>
    <mergeCell ref="AI8:AI9"/>
    <mergeCell ref="D5:S7"/>
    <mergeCell ref="T5:AK7"/>
  </mergeCells>
  <conditionalFormatting sqref="D10:AH55">
    <cfRule type="containsText" dxfId="32" priority="1" operator="containsText" text="ลา">
      <formula>NOT(ISERROR(SEARCH("ลา",D10)))</formula>
    </cfRule>
    <cfRule type="containsText" dxfId="31" priority="2" operator="containsText" text="ขาด">
      <formula>NOT(ISERROR(SEARCH("ขาด",D10)))</formula>
    </cfRule>
    <cfRule type="containsText" dxfId="30" priority="3" operator="containsText" text="มา">
      <formula>NOT(ISERROR(SEARCH("มา",D10)))</formula>
    </cfRule>
  </conditionalFormatting>
  <dataValidations count="2">
    <dataValidation type="list" allowBlank="1" showInputMessage="1" showErrorMessage="1" sqref="D10:AH55" xr:uid="{00000000-0002-0000-0800-000000000000}">
      <formula1>"ขาด,ลา,มา"</formula1>
    </dataValidation>
    <dataValidation type="list" allowBlank="1" showInputMessage="1" showErrorMessage="1" sqref="D9:AH9" xr:uid="{00000000-0002-0000-0800-000001000000}">
      <formula1>"จ.,อ.,พ.,พฤ.,ศ."</formula1>
    </dataValidation>
  </dataValidations>
  <pageMargins left="0.9055118110236221" right="0.70866141732283472" top="0.74803149606299213" bottom="0.74803149606299213" header="0.31496062992125984" footer="0.31496062992125984"/>
  <pageSetup paperSize="5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18</vt:i4>
      </vt:variant>
      <vt:variant>
        <vt:lpstr>ช่วงที่มีชื่อ</vt:lpstr>
      </vt:variant>
      <vt:variant>
        <vt:i4>16</vt:i4>
      </vt:variant>
    </vt:vector>
  </HeadingPairs>
  <TitlesOfParts>
    <vt:vector size="34" baseType="lpstr">
      <vt:lpstr>ข้อมูลพื้นฐาน</vt:lpstr>
      <vt:lpstr>ปก</vt:lpstr>
      <vt:lpstr>ปพ.5</vt:lpstr>
      <vt:lpstr>สรุปคะแนน</vt:lpstr>
      <vt:lpstr>สรุปผลการเรียน</vt:lpstr>
      <vt:lpstr>พ.ค.</vt:lpstr>
      <vt:lpstr>มิ.ย.</vt:lpstr>
      <vt:lpstr>ก.ค.</vt:lpstr>
      <vt:lpstr>ส.ค.</vt:lpstr>
      <vt:lpstr>ก.ย.</vt:lpstr>
      <vt:lpstr>ต.ค.</vt:lpstr>
      <vt:lpstr>พ.ย.</vt:lpstr>
      <vt:lpstr>ธ.ค.</vt:lpstr>
      <vt:lpstr>ม.ค.</vt:lpstr>
      <vt:lpstr>ก.พ.</vt:lpstr>
      <vt:lpstr>มี.ค.</vt:lpstr>
      <vt:lpstr>เม.ย.</vt:lpstr>
      <vt:lpstr>สรุปการมาเรียน</vt:lpstr>
      <vt:lpstr>ก.ค.!Print_Area</vt:lpstr>
      <vt:lpstr>ก.พ.!Print_Area</vt:lpstr>
      <vt:lpstr>ก.ย.!Print_Area</vt:lpstr>
      <vt:lpstr>ข้อมูลพื้นฐาน!Print_Area</vt:lpstr>
      <vt:lpstr>ต.ค.!Print_Area</vt:lpstr>
      <vt:lpstr>ธ.ค.!Print_Area</vt:lpstr>
      <vt:lpstr>ปพ.5!Print_Area</vt:lpstr>
      <vt:lpstr>พ.ค.!Print_Area</vt:lpstr>
      <vt:lpstr>พ.ย.!Print_Area</vt:lpstr>
      <vt:lpstr>ม.ค.!Print_Area</vt:lpstr>
      <vt:lpstr>มิ.ย.!Print_Area</vt:lpstr>
      <vt:lpstr>มี.ค.!Print_Area</vt:lpstr>
      <vt:lpstr>เม.ย.!Print_Area</vt:lpstr>
      <vt:lpstr>ส.ค.!Print_Area</vt:lpstr>
      <vt:lpstr>สรุปการมาเรียน!Print_Area</vt:lpstr>
      <vt:lpstr>สรุปผลการเรียน!Print_Area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Platinum</dc:creator>
  <cp:lastModifiedBy>DELL</cp:lastModifiedBy>
  <cp:lastPrinted>2024-10-07T09:04:43Z</cp:lastPrinted>
  <dcterms:created xsi:type="dcterms:W3CDTF">2019-09-10T02:05:30Z</dcterms:created>
  <dcterms:modified xsi:type="dcterms:W3CDTF">2024-10-18T23:41:54Z</dcterms:modified>
</cp:coreProperties>
</file>